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delafuente/Dropbox/WORK CURRENT 19/corona policy stuff/boletín covid/Boletin 5  agosto/"/>
    </mc:Choice>
  </mc:AlternateContent>
  <xr:revisionPtr revIDLastSave="0" documentId="13_ncr:1_{5D346CA6-7977-D842-B692-EB3B31680FAB}" xr6:coauthVersionLast="45" xr6:coauthVersionMax="45" xr10:uidLastSave="{00000000-0000-0000-0000-000000000000}"/>
  <bookViews>
    <workbookView xWindow="240" yWindow="460" windowWidth="25360" windowHeight="15820" tabRatio="500" firstSheet="1" activeTab="1" xr2:uid="{00000000-000D-0000-FFFF-FFFF00000000}"/>
  </bookViews>
  <sheets>
    <sheet name="feb por sectores y regímenes" sheetId="1" r:id="rId1"/>
    <sheet name="Notas" sheetId="7" r:id="rId2"/>
    <sheet name="datos y calculos empleo sectore" sheetId="5" r:id="rId3"/>
    <sheet name="empleo regiones" sheetId="12" r:id="rId4"/>
    <sheet name="Graficos" sheetId="8" r:id="rId5"/>
    <sheet name="Figs regiones" sheetId="13" r:id="rId6"/>
    <sheet name="rank sectors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" i="8" l="1"/>
  <c r="I39" i="8"/>
  <c r="I41" i="8"/>
  <c r="I40" i="8"/>
  <c r="I43" i="8"/>
  <c r="I38" i="8"/>
  <c r="I37" i="8"/>
  <c r="E149" i="8"/>
  <c r="E153" i="8"/>
  <c r="E160" i="8"/>
  <c r="E162" i="8"/>
  <c r="E157" i="8"/>
  <c r="E152" i="8"/>
  <c r="E161" i="8"/>
  <c r="E87" i="8"/>
  <c r="E130" i="8"/>
  <c r="E159" i="8"/>
  <c r="E135" i="8"/>
  <c r="E140" i="8"/>
  <c r="E136" i="8"/>
  <c r="E127" i="8"/>
  <c r="E133" i="8"/>
  <c r="E123" i="8"/>
  <c r="E154" i="8"/>
  <c r="E108" i="8"/>
  <c r="E125" i="8"/>
  <c r="E112" i="8"/>
  <c r="E111" i="8"/>
  <c r="E118" i="8"/>
  <c r="E96" i="8"/>
  <c r="E146" i="8"/>
  <c r="E131" i="8"/>
  <c r="E106" i="8"/>
  <c r="E103" i="8"/>
  <c r="E124" i="8"/>
  <c r="E126" i="8"/>
  <c r="E144" i="8"/>
  <c r="E115" i="8"/>
  <c r="E141" i="8"/>
  <c r="E132" i="8"/>
  <c r="E155" i="8"/>
  <c r="E110" i="8"/>
  <c r="E158" i="8"/>
  <c r="E88" i="8"/>
  <c r="E129" i="8"/>
  <c r="E84" i="8"/>
  <c r="E94" i="8"/>
  <c r="E81" i="8"/>
  <c r="E76" i="8"/>
  <c r="E86" i="8"/>
  <c r="E138" i="8"/>
  <c r="E137" i="8"/>
  <c r="E101" i="8"/>
  <c r="E117" i="8"/>
  <c r="E93" i="8"/>
  <c r="E80" i="8"/>
  <c r="E134" i="8"/>
  <c r="E139" i="8"/>
  <c r="E148" i="8"/>
  <c r="E119" i="8"/>
  <c r="E90" i="8"/>
  <c r="E145" i="8"/>
  <c r="E97" i="8"/>
  <c r="E122" i="8"/>
  <c r="E121" i="8"/>
  <c r="E107" i="8"/>
  <c r="E95" i="8"/>
  <c r="E109" i="8"/>
  <c r="E99" i="8"/>
  <c r="E114" i="8"/>
  <c r="E113" i="8"/>
  <c r="E116" i="8"/>
  <c r="E150" i="8"/>
  <c r="E120" i="8"/>
  <c r="E98" i="8"/>
  <c r="E128" i="8"/>
  <c r="E104" i="8"/>
  <c r="E83" i="8"/>
  <c r="E91" i="8"/>
  <c r="E77" i="8"/>
  <c r="E79" i="8"/>
  <c r="E78" i="8"/>
  <c r="E92" i="8"/>
  <c r="E89" i="8"/>
  <c r="E143" i="8"/>
  <c r="E151" i="8"/>
  <c r="E142" i="8"/>
  <c r="E100" i="8"/>
  <c r="E105" i="8"/>
  <c r="E147" i="8"/>
  <c r="E102" i="8"/>
  <c r="E85" i="8"/>
  <c r="E156" i="8"/>
  <c r="E163" i="8"/>
  <c r="E82" i="8"/>
  <c r="BI54" i="5"/>
  <c r="BV54" i="5" s="1"/>
  <c r="I7" i="8" s="1"/>
  <c r="AI87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V81" i="5"/>
  <c r="BV9" i="5"/>
  <c r="BV11" i="5"/>
  <c r="BV13" i="5"/>
  <c r="BV14" i="5"/>
  <c r="BV21" i="5"/>
  <c r="BV23" i="5"/>
  <c r="BV25" i="5"/>
  <c r="BV26" i="5"/>
  <c r="BI87" i="5"/>
  <c r="BV87" i="5" s="1"/>
  <c r="BI88" i="5"/>
  <c r="BV88" i="5" s="1"/>
  <c r="BI89" i="5"/>
  <c r="BV89" i="5" s="1"/>
  <c r="BI90" i="5"/>
  <c r="BV90" i="5" s="1"/>
  <c r="BI91" i="5"/>
  <c r="BV91" i="5" s="1"/>
  <c r="BI92" i="5"/>
  <c r="BI174" i="5" s="1"/>
  <c r="BI93" i="5"/>
  <c r="BV93" i="5" s="1"/>
  <c r="BI94" i="5"/>
  <c r="BV94" i="5" s="1"/>
  <c r="BI95" i="5"/>
  <c r="BV95" i="5" s="1"/>
  <c r="BI96" i="5"/>
  <c r="BV96" i="5" s="1"/>
  <c r="BI97" i="5"/>
  <c r="BV97" i="5" s="1"/>
  <c r="BI98" i="5"/>
  <c r="BV98" i="5" s="1"/>
  <c r="BI99" i="5"/>
  <c r="BV99" i="5" s="1"/>
  <c r="BI100" i="5"/>
  <c r="BV100" i="5" s="1"/>
  <c r="BI101" i="5"/>
  <c r="BV101" i="5" s="1"/>
  <c r="BI102" i="5"/>
  <c r="BV102" i="5" s="1"/>
  <c r="BI103" i="5"/>
  <c r="BV103" i="5" s="1"/>
  <c r="BI104" i="5"/>
  <c r="BV104" i="5" s="1"/>
  <c r="BI105" i="5"/>
  <c r="BV105" i="5" s="1"/>
  <c r="BI106" i="5"/>
  <c r="BV106" i="5" s="1"/>
  <c r="BI107" i="5"/>
  <c r="BV107" i="5" s="1"/>
  <c r="BI108" i="5"/>
  <c r="BV108" i="5" s="1"/>
  <c r="BI109" i="5"/>
  <c r="BV109" i="5" s="1"/>
  <c r="BI110" i="5"/>
  <c r="BV110" i="5" s="1"/>
  <c r="BI111" i="5"/>
  <c r="BV111" i="5" s="1"/>
  <c r="BI112" i="5"/>
  <c r="BV112" i="5" s="1"/>
  <c r="BI113" i="5"/>
  <c r="BV113" i="5" s="1"/>
  <c r="BI114" i="5"/>
  <c r="BV114" i="5" s="1"/>
  <c r="BI115" i="5"/>
  <c r="BV115" i="5" s="1"/>
  <c r="BI116" i="5"/>
  <c r="BV116" i="5" s="1"/>
  <c r="BI117" i="5"/>
  <c r="BV117" i="5" s="1"/>
  <c r="BI118" i="5"/>
  <c r="BV118" i="5" s="1"/>
  <c r="BI119" i="5"/>
  <c r="BV119" i="5" s="1"/>
  <c r="BI120" i="5"/>
  <c r="BV120" i="5" s="1"/>
  <c r="BI121" i="5"/>
  <c r="BV121" i="5" s="1"/>
  <c r="BI122" i="5"/>
  <c r="BV122" i="5" s="1"/>
  <c r="BI123" i="5"/>
  <c r="BV123" i="5" s="1"/>
  <c r="BI124" i="5"/>
  <c r="BV124" i="5" s="1"/>
  <c r="BI125" i="5"/>
  <c r="BV125" i="5" s="1"/>
  <c r="BI126" i="5"/>
  <c r="BV126" i="5" s="1"/>
  <c r="BI127" i="5"/>
  <c r="BV127" i="5" s="1"/>
  <c r="BI128" i="5"/>
  <c r="BV128" i="5" s="1"/>
  <c r="BI129" i="5"/>
  <c r="BV129" i="5" s="1"/>
  <c r="BI130" i="5"/>
  <c r="BV130" i="5" s="1"/>
  <c r="BI131" i="5"/>
  <c r="BV131" i="5" s="1"/>
  <c r="BI132" i="5"/>
  <c r="BV132" i="5" s="1"/>
  <c r="BI133" i="5"/>
  <c r="BV133" i="5" s="1"/>
  <c r="BI134" i="5"/>
  <c r="BV134" i="5" s="1"/>
  <c r="BI135" i="5"/>
  <c r="BV135" i="5" s="1"/>
  <c r="BI136" i="5"/>
  <c r="BV136" i="5" s="1"/>
  <c r="BI137" i="5"/>
  <c r="BV137" i="5" s="1"/>
  <c r="BI138" i="5"/>
  <c r="BV138" i="5" s="1"/>
  <c r="BI139" i="5"/>
  <c r="BV139" i="5" s="1"/>
  <c r="BI140" i="5"/>
  <c r="BV140" i="5" s="1"/>
  <c r="BI141" i="5"/>
  <c r="BV141" i="5" s="1"/>
  <c r="BI142" i="5"/>
  <c r="BV142" i="5" s="1"/>
  <c r="BI143" i="5"/>
  <c r="BV143" i="5" s="1"/>
  <c r="BI144" i="5"/>
  <c r="BV144" i="5" s="1"/>
  <c r="BI145" i="5"/>
  <c r="BV145" i="5" s="1"/>
  <c r="BI146" i="5"/>
  <c r="BV146" i="5" s="1"/>
  <c r="BI147" i="5"/>
  <c r="BV147" i="5" s="1"/>
  <c r="BI148" i="5"/>
  <c r="BV148" i="5" s="1"/>
  <c r="BI149" i="5"/>
  <c r="BV149" i="5" s="1"/>
  <c r="BI150" i="5"/>
  <c r="BV150" i="5" s="1"/>
  <c r="BI151" i="5"/>
  <c r="BV151" i="5" s="1"/>
  <c r="BI152" i="5"/>
  <c r="BV152" i="5" s="1"/>
  <c r="BI153" i="5"/>
  <c r="BV153" i="5" s="1"/>
  <c r="BI154" i="5"/>
  <c r="BV154" i="5" s="1"/>
  <c r="BI155" i="5"/>
  <c r="BV155" i="5" s="1"/>
  <c r="BI156" i="5"/>
  <c r="BV156" i="5" s="1"/>
  <c r="BI157" i="5"/>
  <c r="BV157" i="5" s="1"/>
  <c r="BI158" i="5"/>
  <c r="BV158" i="5" s="1"/>
  <c r="BI159" i="5"/>
  <c r="BV159" i="5" s="1"/>
  <c r="BI160" i="5"/>
  <c r="BV160" i="5" s="1"/>
  <c r="BI161" i="5"/>
  <c r="BV161" i="5" s="1"/>
  <c r="BI162" i="5"/>
  <c r="BV162" i="5" s="1"/>
  <c r="BI163" i="5"/>
  <c r="BV163" i="5" s="1"/>
  <c r="BI164" i="5"/>
  <c r="BV164" i="5" s="1"/>
  <c r="BI165" i="5"/>
  <c r="BV165" i="5" s="1"/>
  <c r="BI166" i="5"/>
  <c r="BV166" i="5" s="1"/>
  <c r="BI167" i="5"/>
  <c r="BV167" i="5" s="1"/>
  <c r="BI168" i="5"/>
  <c r="BV168" i="5" s="1"/>
  <c r="BI169" i="5"/>
  <c r="BV169" i="5" s="1"/>
  <c r="BI170" i="5"/>
  <c r="BV170" i="5" s="1"/>
  <c r="BI171" i="5"/>
  <c r="BV171" i="5" s="1"/>
  <c r="BI172" i="5"/>
  <c r="BV172" i="5" s="1"/>
  <c r="BI173" i="5"/>
  <c r="BV173" i="5" s="1"/>
  <c r="BI6" i="5"/>
  <c r="BI27" i="5" s="1"/>
  <c r="BI7" i="5"/>
  <c r="BV7" i="5" s="1"/>
  <c r="BI8" i="5"/>
  <c r="BV8" i="5" s="1"/>
  <c r="BI9" i="5"/>
  <c r="BI10" i="5"/>
  <c r="BV10" i="5" s="1"/>
  <c r="BI11" i="5"/>
  <c r="BI12" i="5"/>
  <c r="BV12" i="5" s="1"/>
  <c r="BI13" i="5"/>
  <c r="BI14" i="5"/>
  <c r="BI15" i="5"/>
  <c r="BV15" i="5" s="1"/>
  <c r="BI16" i="5"/>
  <c r="BV16" i="5" s="1"/>
  <c r="BI17" i="5"/>
  <c r="BV17" i="5" s="1"/>
  <c r="BI18" i="5"/>
  <c r="BV18" i="5" s="1"/>
  <c r="BI19" i="5"/>
  <c r="BV19" i="5" s="1"/>
  <c r="BI20" i="5"/>
  <c r="BV20" i="5" s="1"/>
  <c r="BI21" i="5"/>
  <c r="BI22" i="5"/>
  <c r="BV22" i="5" s="1"/>
  <c r="BI23" i="5"/>
  <c r="BI24" i="5"/>
  <c r="BV24" i="5" s="1"/>
  <c r="BI25" i="5"/>
  <c r="BI26" i="5"/>
  <c r="AV174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I118" i="5"/>
  <c r="AI119" i="5"/>
  <c r="AI120" i="5"/>
  <c r="AI121" i="5"/>
  <c r="AI122" i="5"/>
  <c r="AI123" i="5"/>
  <c r="AI124" i="5"/>
  <c r="AI125" i="5"/>
  <c r="AI126" i="5"/>
  <c r="AI127" i="5"/>
  <c r="AI128" i="5"/>
  <c r="AI129" i="5"/>
  <c r="AI130" i="5"/>
  <c r="AI131" i="5"/>
  <c r="AI132" i="5"/>
  <c r="AI133" i="5"/>
  <c r="AI134" i="5"/>
  <c r="AI135" i="5"/>
  <c r="AI136" i="5"/>
  <c r="AI137" i="5"/>
  <c r="AI138" i="5"/>
  <c r="AI139" i="5"/>
  <c r="AI140" i="5"/>
  <c r="AI141" i="5"/>
  <c r="AI142" i="5"/>
  <c r="AI143" i="5"/>
  <c r="AI144" i="5"/>
  <c r="AI145" i="5"/>
  <c r="AI146" i="5"/>
  <c r="AI147" i="5"/>
  <c r="AI148" i="5"/>
  <c r="AI149" i="5"/>
  <c r="AI150" i="5"/>
  <c r="AI151" i="5"/>
  <c r="AI152" i="5"/>
  <c r="AI153" i="5"/>
  <c r="AI154" i="5"/>
  <c r="AI155" i="5"/>
  <c r="AI156" i="5"/>
  <c r="AI157" i="5"/>
  <c r="AI158" i="5"/>
  <c r="AI159" i="5"/>
  <c r="AI160" i="5"/>
  <c r="AI161" i="5"/>
  <c r="AI162" i="5"/>
  <c r="AI163" i="5"/>
  <c r="AI164" i="5"/>
  <c r="AI165" i="5"/>
  <c r="AI166" i="5"/>
  <c r="AI167" i="5"/>
  <c r="AI168" i="5"/>
  <c r="AI169" i="5"/>
  <c r="AI170" i="5"/>
  <c r="AI171" i="5"/>
  <c r="AI172" i="5"/>
  <c r="AI173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V174" i="5"/>
  <c r="P13" i="13"/>
  <c r="P12" i="13"/>
  <c r="P11" i="13"/>
  <c r="P10" i="13"/>
  <c r="P9" i="13"/>
  <c r="P8" i="13"/>
  <c r="P7" i="13"/>
  <c r="BH63" i="12"/>
  <c r="BU63" i="12" s="1"/>
  <c r="BH65" i="12"/>
  <c r="BU65" i="12" s="1"/>
  <c r="BH66" i="12"/>
  <c r="BU66" i="12" s="1"/>
  <c r="BH75" i="12"/>
  <c r="BU75" i="12" s="1"/>
  <c r="BH77" i="12"/>
  <c r="BU77" i="12" s="1"/>
  <c r="BH33" i="12"/>
  <c r="BU33" i="12" s="1"/>
  <c r="BH34" i="12"/>
  <c r="BU34" i="12" s="1"/>
  <c r="BH35" i="12"/>
  <c r="BU35" i="12" s="1"/>
  <c r="BH36" i="12"/>
  <c r="BU36" i="12" s="1"/>
  <c r="BH37" i="12"/>
  <c r="BU37" i="12" s="1"/>
  <c r="BH38" i="12"/>
  <c r="BU38" i="12" s="1"/>
  <c r="BH39" i="12"/>
  <c r="BU39" i="12" s="1"/>
  <c r="BH40" i="12"/>
  <c r="BU40" i="12" s="1"/>
  <c r="BH41" i="12"/>
  <c r="BU41" i="12" s="1"/>
  <c r="BH42" i="12"/>
  <c r="BU42" i="12" s="1"/>
  <c r="BH43" i="12"/>
  <c r="BU43" i="12" s="1"/>
  <c r="BH44" i="12"/>
  <c r="BU44" i="12" s="1"/>
  <c r="BH45" i="12"/>
  <c r="BU45" i="12" s="1"/>
  <c r="BH46" i="12"/>
  <c r="BU46" i="12" s="1"/>
  <c r="BH47" i="12"/>
  <c r="BU47" i="12" s="1"/>
  <c r="BH48" i="12"/>
  <c r="BU48" i="12" s="1"/>
  <c r="BH49" i="12"/>
  <c r="BU49" i="12" s="1"/>
  <c r="BH50" i="12"/>
  <c r="BU50" i="12" s="1"/>
  <c r="BH51" i="12"/>
  <c r="BU51" i="12" s="1"/>
  <c r="BH52" i="12"/>
  <c r="BU52" i="12" s="1"/>
  <c r="BH8" i="12"/>
  <c r="BH58" i="12" s="1"/>
  <c r="BU58" i="12" s="1"/>
  <c r="BH9" i="12"/>
  <c r="BH59" i="12" s="1"/>
  <c r="BH10" i="12"/>
  <c r="BH60" i="12" s="1"/>
  <c r="BH11" i="12"/>
  <c r="BH61" i="12" s="1"/>
  <c r="BH12" i="12"/>
  <c r="BH62" i="12" s="1"/>
  <c r="BU62" i="12" s="1"/>
  <c r="BH13" i="12"/>
  <c r="BU13" i="12" s="1"/>
  <c r="BH14" i="12"/>
  <c r="BH64" i="12" s="1"/>
  <c r="BU64" i="12" s="1"/>
  <c r="BH15" i="12"/>
  <c r="BU15" i="12" s="1"/>
  <c r="BH16" i="12"/>
  <c r="BU16" i="12" s="1"/>
  <c r="BH17" i="12"/>
  <c r="BU17" i="12" s="1"/>
  <c r="BH18" i="12"/>
  <c r="BU18" i="12" s="1"/>
  <c r="BH19" i="12"/>
  <c r="BH69" i="12" s="1"/>
  <c r="BU69" i="12" s="1"/>
  <c r="BH20" i="12"/>
  <c r="BH70" i="12" s="1"/>
  <c r="BU70" i="12" s="1"/>
  <c r="BH21" i="12"/>
  <c r="BH71" i="12" s="1"/>
  <c r="BH22" i="12"/>
  <c r="BH72" i="12" s="1"/>
  <c r="BH23" i="12"/>
  <c r="BH73" i="12" s="1"/>
  <c r="BH24" i="12"/>
  <c r="BH74" i="12" s="1"/>
  <c r="BU74" i="12" s="1"/>
  <c r="BH25" i="12"/>
  <c r="BU25" i="12" s="1"/>
  <c r="BH26" i="12"/>
  <c r="BH76" i="12" s="1"/>
  <c r="BU76" i="12" s="1"/>
  <c r="BH27" i="12"/>
  <c r="BU27" i="12" s="1"/>
  <c r="AU58" i="12"/>
  <c r="AU59" i="12"/>
  <c r="AU60" i="12"/>
  <c r="AU61" i="12"/>
  <c r="AU62" i="12"/>
  <c r="AU63" i="12"/>
  <c r="AU64" i="12"/>
  <c r="AU65" i="12"/>
  <c r="AU66" i="12"/>
  <c r="AU67" i="12"/>
  <c r="AU68" i="12"/>
  <c r="AU69" i="12"/>
  <c r="AU70" i="12"/>
  <c r="AU71" i="12"/>
  <c r="AU72" i="12"/>
  <c r="AU73" i="12"/>
  <c r="AU74" i="12"/>
  <c r="AU75" i="12"/>
  <c r="AU76" i="12"/>
  <c r="AU77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AH48" i="12"/>
  <c r="AH49" i="12"/>
  <c r="AH50" i="12"/>
  <c r="AH51" i="12"/>
  <c r="AH52" i="12"/>
  <c r="AH8" i="12"/>
  <c r="AH9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U67" i="12"/>
  <c r="L13" i="13"/>
  <c r="L12" i="13"/>
  <c r="L11" i="13"/>
  <c r="L10" i="13"/>
  <c r="L9" i="13"/>
  <c r="L8" i="13"/>
  <c r="L7" i="13"/>
  <c r="D106" i="13"/>
  <c r="D105" i="13"/>
  <c r="D104" i="13"/>
  <c r="D103" i="13"/>
  <c r="D102" i="13"/>
  <c r="D101" i="13"/>
  <c r="D81" i="13"/>
  <c r="D80" i="13"/>
  <c r="D79" i="13"/>
  <c r="D78" i="13"/>
  <c r="D82" i="13"/>
  <c r="D56" i="13"/>
  <c r="D55" i="13"/>
  <c r="D54" i="13"/>
  <c r="D53" i="13"/>
  <c r="D57" i="13"/>
  <c r="D33" i="13"/>
  <c r="D32" i="13"/>
  <c r="D31" i="13"/>
  <c r="D30" i="13"/>
  <c r="D29" i="13"/>
  <c r="D24" i="13"/>
  <c r="D11" i="13"/>
  <c r="D15" i="13"/>
  <c r="D23" i="13"/>
  <c r="D22" i="13"/>
  <c r="D16" i="13"/>
  <c r="D13" i="13"/>
  <c r="D9" i="13"/>
  <c r="D21" i="13"/>
  <c r="D20" i="13"/>
  <c r="D7" i="13"/>
  <c r="D18" i="13"/>
  <c r="D19" i="13"/>
  <c r="D8" i="13"/>
  <c r="D12" i="13"/>
  <c r="D10" i="13"/>
  <c r="D14" i="13"/>
  <c r="D17" i="13"/>
  <c r="BT51" i="12"/>
  <c r="BS51" i="12"/>
  <c r="BR51" i="12"/>
  <c r="BP51" i="12"/>
  <c r="BR49" i="12"/>
  <c r="BT48" i="12"/>
  <c r="BS48" i="12"/>
  <c r="BR48" i="12"/>
  <c r="BP48" i="12"/>
  <c r="BR46" i="12"/>
  <c r="BT45" i="12"/>
  <c r="BS45" i="12"/>
  <c r="BR45" i="12"/>
  <c r="BP45" i="12"/>
  <c r="BR43" i="12"/>
  <c r="BT42" i="12"/>
  <c r="BS42" i="12"/>
  <c r="BR42" i="12"/>
  <c r="BP42" i="12"/>
  <c r="BR40" i="12"/>
  <c r="BT39" i="12"/>
  <c r="BS39" i="12"/>
  <c r="BR39" i="12"/>
  <c r="BP39" i="12"/>
  <c r="BR37" i="12"/>
  <c r="BT36" i="12"/>
  <c r="BS36" i="12"/>
  <c r="BR36" i="12"/>
  <c r="BP36" i="12"/>
  <c r="BR34" i="12"/>
  <c r="BT33" i="12"/>
  <c r="BS33" i="12"/>
  <c r="BR33" i="12"/>
  <c r="BP33" i="12"/>
  <c r="BR10" i="12"/>
  <c r="BT10" i="12"/>
  <c r="BR11" i="12"/>
  <c r="BS11" i="12"/>
  <c r="BT11" i="12"/>
  <c r="BR14" i="12"/>
  <c r="BT14" i="12"/>
  <c r="BR15" i="12"/>
  <c r="BS15" i="12"/>
  <c r="BT15" i="12"/>
  <c r="BR18" i="12"/>
  <c r="BT18" i="12"/>
  <c r="BR19" i="12"/>
  <c r="BS19" i="12"/>
  <c r="BT19" i="12"/>
  <c r="BR22" i="12"/>
  <c r="BT22" i="12"/>
  <c r="BR23" i="12"/>
  <c r="BS23" i="12"/>
  <c r="BT23" i="12"/>
  <c r="BR26" i="12"/>
  <c r="BT26" i="12"/>
  <c r="BP15" i="12"/>
  <c r="BP17" i="12"/>
  <c r="BP18" i="12"/>
  <c r="BP19" i="12"/>
  <c r="BP20" i="12"/>
  <c r="BP27" i="12"/>
  <c r="BG52" i="12"/>
  <c r="BT52" i="12" s="1"/>
  <c r="BC52" i="12"/>
  <c r="BP52" i="12" s="1"/>
  <c r="BG51" i="12"/>
  <c r="BF51" i="12"/>
  <c r="BE51" i="12"/>
  <c r="BC51" i="12"/>
  <c r="BG50" i="12"/>
  <c r="BT50" i="12" s="1"/>
  <c r="BF50" i="12"/>
  <c r="BS50" i="12" s="1"/>
  <c r="BE50" i="12"/>
  <c r="BR50" i="12" s="1"/>
  <c r="BC50" i="12"/>
  <c r="BP50" i="12" s="1"/>
  <c r="BG49" i="12"/>
  <c r="BT49" i="12" s="1"/>
  <c r="BF49" i="12"/>
  <c r="BS49" i="12" s="1"/>
  <c r="BE49" i="12"/>
  <c r="BC49" i="12"/>
  <c r="BP49" i="12" s="1"/>
  <c r="BG48" i="12"/>
  <c r="BF48" i="12"/>
  <c r="BE48" i="12"/>
  <c r="BC48" i="12"/>
  <c r="BG47" i="12"/>
  <c r="BT47" i="12" s="1"/>
  <c r="BF47" i="12"/>
  <c r="BS47" i="12" s="1"/>
  <c r="BE47" i="12"/>
  <c r="BR47" i="12" s="1"/>
  <c r="BC47" i="12"/>
  <c r="BP47" i="12" s="1"/>
  <c r="BG46" i="12"/>
  <c r="BT46" i="12" s="1"/>
  <c r="BF46" i="12"/>
  <c r="BS46" i="12" s="1"/>
  <c r="BE46" i="12"/>
  <c r="BC46" i="12"/>
  <c r="BP46" i="12" s="1"/>
  <c r="BG45" i="12"/>
  <c r="BF45" i="12"/>
  <c r="BE45" i="12"/>
  <c r="BC45" i="12"/>
  <c r="BG44" i="12"/>
  <c r="BT44" i="12" s="1"/>
  <c r="BF44" i="12"/>
  <c r="BS44" i="12" s="1"/>
  <c r="BE44" i="12"/>
  <c r="BR44" i="12" s="1"/>
  <c r="BC44" i="12"/>
  <c r="BP44" i="12" s="1"/>
  <c r="BG43" i="12"/>
  <c r="BT43" i="12" s="1"/>
  <c r="BF43" i="12"/>
  <c r="BS43" i="12" s="1"/>
  <c r="BE43" i="12"/>
  <c r="BC43" i="12"/>
  <c r="BP43" i="12" s="1"/>
  <c r="BG42" i="12"/>
  <c r="BF42" i="12"/>
  <c r="BE42" i="12"/>
  <c r="BC42" i="12"/>
  <c r="BG41" i="12"/>
  <c r="BT41" i="12" s="1"/>
  <c r="BF41" i="12"/>
  <c r="BS41" i="12" s="1"/>
  <c r="BE41" i="12"/>
  <c r="BR41" i="12" s="1"/>
  <c r="BC41" i="12"/>
  <c r="BP41" i="12" s="1"/>
  <c r="BG40" i="12"/>
  <c r="BG65" i="12" s="1"/>
  <c r="BT65" i="12" s="1"/>
  <c r="BF40" i="12"/>
  <c r="BS40" i="12" s="1"/>
  <c r="BE40" i="12"/>
  <c r="BC40" i="12"/>
  <c r="BP40" i="12" s="1"/>
  <c r="BG39" i="12"/>
  <c r="BF39" i="12"/>
  <c r="BE39" i="12"/>
  <c r="BC39" i="12"/>
  <c r="BG38" i="12"/>
  <c r="BT38" i="12" s="1"/>
  <c r="BF38" i="12"/>
  <c r="BS38" i="12" s="1"/>
  <c r="BE38" i="12"/>
  <c r="BR38" i="12" s="1"/>
  <c r="BC38" i="12"/>
  <c r="BP38" i="12" s="1"/>
  <c r="BG37" i="12"/>
  <c r="BT37" i="12" s="1"/>
  <c r="BF37" i="12"/>
  <c r="BS37" i="12" s="1"/>
  <c r="BE37" i="12"/>
  <c r="BC37" i="12"/>
  <c r="BP37" i="12" s="1"/>
  <c r="BG36" i="12"/>
  <c r="BF36" i="12"/>
  <c r="BE36" i="12"/>
  <c r="BC36" i="12"/>
  <c r="BG35" i="12"/>
  <c r="BT35" i="12" s="1"/>
  <c r="BF35" i="12"/>
  <c r="BS35" i="12" s="1"/>
  <c r="BE35" i="12"/>
  <c r="BR35" i="12" s="1"/>
  <c r="BC35" i="12"/>
  <c r="BP35" i="12" s="1"/>
  <c r="BG34" i="12"/>
  <c r="BT34" i="12" s="1"/>
  <c r="BF34" i="12"/>
  <c r="BS34" i="12" s="1"/>
  <c r="BE34" i="12"/>
  <c r="BE59" i="12" s="1"/>
  <c r="BR59" i="12" s="1"/>
  <c r="BC34" i="12"/>
  <c r="BP34" i="12" s="1"/>
  <c r="BG33" i="12"/>
  <c r="BF33" i="12"/>
  <c r="BE33" i="12"/>
  <c r="BC33" i="12"/>
  <c r="BE8" i="12"/>
  <c r="BR8" i="12" s="1"/>
  <c r="BF8" i="12"/>
  <c r="BS8" i="12" s="1"/>
  <c r="BG8" i="12"/>
  <c r="BT8" i="12" s="1"/>
  <c r="BE9" i="12"/>
  <c r="BR9" i="12" s="1"/>
  <c r="BF9" i="12"/>
  <c r="BS9" i="12" s="1"/>
  <c r="BG9" i="12"/>
  <c r="BT9" i="12" s="1"/>
  <c r="BE10" i="12"/>
  <c r="BF10" i="12"/>
  <c r="BS10" i="12" s="1"/>
  <c r="BG10" i="12"/>
  <c r="BE11" i="12"/>
  <c r="BF11" i="12"/>
  <c r="BG11" i="12"/>
  <c r="BE12" i="12"/>
  <c r="BR12" i="12" s="1"/>
  <c r="BF12" i="12"/>
  <c r="BS12" i="12" s="1"/>
  <c r="BG12" i="12"/>
  <c r="BT12" i="12" s="1"/>
  <c r="BE13" i="12"/>
  <c r="BR13" i="12" s="1"/>
  <c r="BF13" i="12"/>
  <c r="BS13" i="12" s="1"/>
  <c r="BG13" i="12"/>
  <c r="BT13" i="12" s="1"/>
  <c r="BE14" i="12"/>
  <c r="BF14" i="12"/>
  <c r="BS14" i="12" s="1"/>
  <c r="BG14" i="12"/>
  <c r="BE15" i="12"/>
  <c r="BF15" i="12"/>
  <c r="BG15" i="12"/>
  <c r="BE16" i="12"/>
  <c r="BR16" i="12" s="1"/>
  <c r="BF16" i="12"/>
  <c r="BS16" i="12" s="1"/>
  <c r="BG16" i="12"/>
  <c r="BT16" i="12" s="1"/>
  <c r="BE17" i="12"/>
  <c r="BR17" i="12" s="1"/>
  <c r="BF17" i="12"/>
  <c r="BS17" i="12" s="1"/>
  <c r="BG17" i="12"/>
  <c r="BT17" i="12" s="1"/>
  <c r="BE18" i="12"/>
  <c r="BF18" i="12"/>
  <c r="BS18" i="12" s="1"/>
  <c r="BG18" i="12"/>
  <c r="BE19" i="12"/>
  <c r="BF19" i="12"/>
  <c r="BG19" i="12"/>
  <c r="BE20" i="12"/>
  <c r="BR20" i="12" s="1"/>
  <c r="BF20" i="12"/>
  <c r="BS20" i="12" s="1"/>
  <c r="BG20" i="12"/>
  <c r="BT20" i="12" s="1"/>
  <c r="BE21" i="12"/>
  <c r="BR21" i="12" s="1"/>
  <c r="BF21" i="12"/>
  <c r="BS21" i="12" s="1"/>
  <c r="BG21" i="12"/>
  <c r="BT21" i="12" s="1"/>
  <c r="BE22" i="12"/>
  <c r="BF22" i="12"/>
  <c r="BS22" i="12" s="1"/>
  <c r="BG22" i="12"/>
  <c r="BE23" i="12"/>
  <c r="BF23" i="12"/>
  <c r="BG23" i="12"/>
  <c r="BE24" i="12"/>
  <c r="BR24" i="12" s="1"/>
  <c r="BF24" i="12"/>
  <c r="BS24" i="12" s="1"/>
  <c r="BG24" i="12"/>
  <c r="BT24" i="12" s="1"/>
  <c r="BE25" i="12"/>
  <c r="BR25" i="12" s="1"/>
  <c r="BF25" i="12"/>
  <c r="BS25" i="12" s="1"/>
  <c r="BG25" i="12"/>
  <c r="BT25" i="12" s="1"/>
  <c r="BE26" i="12"/>
  <c r="BF26" i="12"/>
  <c r="BS26" i="12" s="1"/>
  <c r="BG26" i="12"/>
  <c r="BC9" i="12"/>
  <c r="BP9" i="12" s="1"/>
  <c r="BC10" i="12"/>
  <c r="BP10" i="12" s="1"/>
  <c r="BC11" i="12"/>
  <c r="BP11" i="12" s="1"/>
  <c r="BC12" i="12"/>
  <c r="BP12" i="12" s="1"/>
  <c r="BC13" i="12"/>
  <c r="BP13" i="12" s="1"/>
  <c r="BC14" i="12"/>
  <c r="BP14" i="12" s="1"/>
  <c r="BC15" i="12"/>
  <c r="BC16" i="12"/>
  <c r="BP16" i="12" s="1"/>
  <c r="BC17" i="12"/>
  <c r="BC18" i="12"/>
  <c r="BC19" i="12"/>
  <c r="BC20" i="12"/>
  <c r="BC21" i="12"/>
  <c r="BP21" i="12" s="1"/>
  <c r="BC22" i="12"/>
  <c r="BP22" i="12" s="1"/>
  <c r="BC23" i="12"/>
  <c r="BP23" i="12" s="1"/>
  <c r="BC24" i="12"/>
  <c r="BP24" i="12" s="1"/>
  <c r="BC25" i="12"/>
  <c r="BP25" i="12" s="1"/>
  <c r="BC26" i="12"/>
  <c r="BP26" i="12" s="1"/>
  <c r="BC27" i="12"/>
  <c r="BC8" i="12"/>
  <c r="BP8" i="12" s="1"/>
  <c r="BG59" i="12"/>
  <c r="BF60" i="12"/>
  <c r="BS60" i="12" s="1"/>
  <c r="BG60" i="12"/>
  <c r="BE61" i="12"/>
  <c r="BR61" i="12" s="1"/>
  <c r="BF61" i="12"/>
  <c r="BS61" i="12" s="1"/>
  <c r="BG61" i="12"/>
  <c r="BT61" i="12" s="1"/>
  <c r="BG63" i="12"/>
  <c r="BT63" i="12" s="1"/>
  <c r="BE64" i="12"/>
  <c r="BR64" i="12" s="1"/>
  <c r="BF64" i="12"/>
  <c r="BS64" i="12" s="1"/>
  <c r="BG64" i="12"/>
  <c r="BT64" i="12" s="1"/>
  <c r="BE65" i="12"/>
  <c r="BR65" i="12" s="1"/>
  <c r="BF65" i="12"/>
  <c r="BS65" i="12" s="1"/>
  <c r="BE67" i="12"/>
  <c r="BR67" i="12" s="1"/>
  <c r="BG67" i="12"/>
  <c r="BT67" i="12" s="1"/>
  <c r="BE68" i="12"/>
  <c r="BF68" i="12"/>
  <c r="BS68" i="12" s="1"/>
  <c r="BF69" i="12"/>
  <c r="BE71" i="12"/>
  <c r="BR71" i="12" s="1"/>
  <c r="BG71" i="12"/>
  <c r="BF72" i="12"/>
  <c r="BS72" i="12" s="1"/>
  <c r="BG72" i="12"/>
  <c r="BT72" i="12" s="1"/>
  <c r="BE73" i="12"/>
  <c r="BR73" i="12" s="1"/>
  <c r="BF73" i="12"/>
  <c r="BS73" i="12" s="1"/>
  <c r="BG73" i="12"/>
  <c r="BT73" i="12" s="1"/>
  <c r="BG75" i="12"/>
  <c r="BT75" i="12" s="1"/>
  <c r="BE76" i="12"/>
  <c r="BR76" i="12" s="1"/>
  <c r="BF76" i="12"/>
  <c r="BS76" i="12" s="1"/>
  <c r="BG76" i="12"/>
  <c r="BT76" i="12" s="1"/>
  <c r="BC64" i="12"/>
  <c r="BP64" i="12" s="1"/>
  <c r="BC66" i="12"/>
  <c r="BC67" i="12"/>
  <c r="BC68" i="12"/>
  <c r="BC69" i="12"/>
  <c r="BP69" i="12" s="1"/>
  <c r="BC70" i="12"/>
  <c r="BP70" i="12" s="1"/>
  <c r="BC76" i="12"/>
  <c r="BC77" i="12"/>
  <c r="BP77" i="12" s="1"/>
  <c r="AR58" i="12"/>
  <c r="AS58" i="12"/>
  <c r="AT58" i="12"/>
  <c r="AR59" i="12"/>
  <c r="AS59" i="12"/>
  <c r="AT59" i="12"/>
  <c r="AR60" i="12"/>
  <c r="AS60" i="12"/>
  <c r="AT60" i="12"/>
  <c r="AR61" i="12"/>
  <c r="AS61" i="12"/>
  <c r="AT61" i="12"/>
  <c r="AR62" i="12"/>
  <c r="AS62" i="12"/>
  <c r="AT62" i="12"/>
  <c r="AR63" i="12"/>
  <c r="AS63" i="12"/>
  <c r="AT63" i="12"/>
  <c r="AR64" i="12"/>
  <c r="AS64" i="12"/>
  <c r="AT64" i="12"/>
  <c r="AR65" i="12"/>
  <c r="AS65" i="12"/>
  <c r="AT65" i="12"/>
  <c r="AR66" i="12"/>
  <c r="AS66" i="12"/>
  <c r="AT66" i="12"/>
  <c r="AR67" i="12"/>
  <c r="AS67" i="12"/>
  <c r="AT67" i="12"/>
  <c r="AR68" i="12"/>
  <c r="AS68" i="12"/>
  <c r="AT68" i="12"/>
  <c r="AR69" i="12"/>
  <c r="AS69" i="12"/>
  <c r="AT69" i="12"/>
  <c r="AR70" i="12"/>
  <c r="AS70" i="12"/>
  <c r="AT70" i="12"/>
  <c r="AR71" i="12"/>
  <c r="AS71" i="12"/>
  <c r="AT71" i="12"/>
  <c r="AR72" i="12"/>
  <c r="AS72" i="12"/>
  <c r="AT72" i="12"/>
  <c r="AR73" i="12"/>
  <c r="AS73" i="12"/>
  <c r="AT73" i="12"/>
  <c r="AR74" i="12"/>
  <c r="AS74" i="12"/>
  <c r="AT74" i="12"/>
  <c r="AR75" i="12"/>
  <c r="AS75" i="12"/>
  <c r="AT75" i="12"/>
  <c r="AR76" i="12"/>
  <c r="AS76" i="12"/>
  <c r="AT76" i="12"/>
  <c r="AP59" i="12"/>
  <c r="AP60" i="12"/>
  <c r="AP61" i="12"/>
  <c r="AP62" i="12"/>
  <c r="AP63" i="12"/>
  <c r="AP64" i="12"/>
  <c r="AP65" i="12"/>
  <c r="AP66" i="12"/>
  <c r="AP67" i="12"/>
  <c r="AP68" i="12"/>
  <c r="AP69" i="12"/>
  <c r="AP70" i="12"/>
  <c r="AP71" i="12"/>
  <c r="AP72" i="12"/>
  <c r="AP73" i="12"/>
  <c r="AP74" i="12"/>
  <c r="AP75" i="12"/>
  <c r="AP76" i="12"/>
  <c r="AP77" i="12"/>
  <c r="AP58" i="12"/>
  <c r="AS52" i="12"/>
  <c r="BF52" i="12" s="1"/>
  <c r="BS52" i="12" s="1"/>
  <c r="AT52" i="12"/>
  <c r="AS27" i="12"/>
  <c r="BF27" i="12" s="1"/>
  <c r="AT27" i="12"/>
  <c r="BG27" i="12" s="1"/>
  <c r="AR52" i="12"/>
  <c r="BE52" i="12" s="1"/>
  <c r="BR52" i="12" s="1"/>
  <c r="AR27" i="12"/>
  <c r="BE27" i="12" s="1"/>
  <c r="AC69" i="12"/>
  <c r="AG63" i="12"/>
  <c r="AF63" i="12"/>
  <c r="AG61" i="12"/>
  <c r="AE59" i="12"/>
  <c r="AG52" i="12"/>
  <c r="AF52" i="12"/>
  <c r="AE52" i="12"/>
  <c r="AD52" i="12"/>
  <c r="AC52" i="12"/>
  <c r="AG51" i="12"/>
  <c r="AF51" i="12"/>
  <c r="AE51" i="12"/>
  <c r="AD51" i="12"/>
  <c r="AC51" i="12"/>
  <c r="AG50" i="12"/>
  <c r="AF50" i="12"/>
  <c r="AE50" i="12"/>
  <c r="AD50" i="12"/>
  <c r="AC50" i="12"/>
  <c r="AG49" i="12"/>
  <c r="AF49" i="12"/>
  <c r="AE49" i="12"/>
  <c r="AD49" i="12"/>
  <c r="AC49" i="12"/>
  <c r="AG48" i="12"/>
  <c r="AF48" i="12"/>
  <c r="AE48" i="12"/>
  <c r="AD48" i="12"/>
  <c r="AC48" i="12"/>
  <c r="AG47" i="12"/>
  <c r="AF47" i="12"/>
  <c r="AE47" i="12"/>
  <c r="AD47" i="12"/>
  <c r="AC47" i="12"/>
  <c r="AG46" i="12"/>
  <c r="AF46" i="12"/>
  <c r="AE46" i="12"/>
  <c r="AD46" i="12"/>
  <c r="AC46" i="12"/>
  <c r="AG45" i="12"/>
  <c r="AF45" i="12"/>
  <c r="AE45" i="12"/>
  <c r="AD45" i="12"/>
  <c r="AC45" i="12"/>
  <c r="AG44" i="12"/>
  <c r="AF44" i="12"/>
  <c r="AE44" i="12"/>
  <c r="AD44" i="12"/>
  <c r="AC44" i="12"/>
  <c r="AG43" i="12"/>
  <c r="AF43" i="12"/>
  <c r="AE43" i="12"/>
  <c r="AD43" i="12"/>
  <c r="AC43" i="12"/>
  <c r="AG42" i="12"/>
  <c r="AF42" i="12"/>
  <c r="AE42" i="12"/>
  <c r="AD42" i="12"/>
  <c r="AC42" i="12"/>
  <c r="AG41" i="12"/>
  <c r="AF41" i="12"/>
  <c r="AE41" i="12"/>
  <c r="AD41" i="12"/>
  <c r="AC41" i="12"/>
  <c r="AG40" i="12"/>
  <c r="AF40" i="12"/>
  <c r="AE40" i="12"/>
  <c r="AD40" i="12"/>
  <c r="AC40" i="12"/>
  <c r="AG39" i="12"/>
  <c r="AF39" i="12"/>
  <c r="AE39" i="12"/>
  <c r="AD39" i="12"/>
  <c r="AC39" i="12"/>
  <c r="AG38" i="12"/>
  <c r="AF38" i="12"/>
  <c r="AE38" i="12"/>
  <c r="AD38" i="12"/>
  <c r="AC38" i="12"/>
  <c r="AG37" i="12"/>
  <c r="AF37" i="12"/>
  <c r="AE37" i="12"/>
  <c r="AD37" i="12"/>
  <c r="AC37" i="12"/>
  <c r="AG36" i="12"/>
  <c r="AF36" i="12"/>
  <c r="AE36" i="12"/>
  <c r="AD36" i="12"/>
  <c r="AC36" i="12"/>
  <c r="AG35" i="12"/>
  <c r="AF35" i="12"/>
  <c r="AE35" i="12"/>
  <c r="AD35" i="12"/>
  <c r="AC35" i="12"/>
  <c r="AG34" i="12"/>
  <c r="AF34" i="12"/>
  <c r="AE34" i="12"/>
  <c r="AD34" i="12"/>
  <c r="AC34" i="12"/>
  <c r="AG33" i="12"/>
  <c r="AF33" i="12"/>
  <c r="AE33" i="12"/>
  <c r="AD33" i="12"/>
  <c r="AC33" i="12"/>
  <c r="AD8" i="12"/>
  <c r="AE8" i="12"/>
  <c r="AF8" i="12"/>
  <c r="AG8" i="12"/>
  <c r="AD9" i="12"/>
  <c r="AE9" i="12"/>
  <c r="AF9" i="12"/>
  <c r="AG9" i="12"/>
  <c r="AD10" i="12"/>
  <c r="AE10" i="12"/>
  <c r="AF10" i="12"/>
  <c r="AG10" i="12"/>
  <c r="AD11" i="12"/>
  <c r="AE11" i="12"/>
  <c r="AF11" i="12"/>
  <c r="AG11" i="12"/>
  <c r="AD12" i="12"/>
  <c r="AE12" i="12"/>
  <c r="AF12" i="12"/>
  <c r="AG12" i="12"/>
  <c r="AD13" i="12"/>
  <c r="AE13" i="12"/>
  <c r="AF13" i="12"/>
  <c r="AG13" i="12"/>
  <c r="AD14" i="12"/>
  <c r="AE14" i="12"/>
  <c r="AF14" i="12"/>
  <c r="AG14" i="12"/>
  <c r="AD15" i="12"/>
  <c r="AE15" i="12"/>
  <c r="AF15" i="12"/>
  <c r="AG15" i="12"/>
  <c r="AD16" i="12"/>
  <c r="AE16" i="12"/>
  <c r="AF16" i="12"/>
  <c r="AG16" i="12"/>
  <c r="AD17" i="12"/>
  <c r="AE17" i="12"/>
  <c r="AF17" i="12"/>
  <c r="AG17" i="12"/>
  <c r="AD18" i="12"/>
  <c r="AE18" i="12"/>
  <c r="AF18" i="12"/>
  <c r="AG18" i="12"/>
  <c r="AD19" i="12"/>
  <c r="AE19" i="12"/>
  <c r="AF19" i="12"/>
  <c r="AG19" i="12"/>
  <c r="AD20" i="12"/>
  <c r="AE20" i="12"/>
  <c r="AF20" i="12"/>
  <c r="AG20" i="12"/>
  <c r="AD21" i="12"/>
  <c r="AE21" i="12"/>
  <c r="AF21" i="12"/>
  <c r="AG21" i="12"/>
  <c r="AD22" i="12"/>
  <c r="AE22" i="12"/>
  <c r="AF22" i="12"/>
  <c r="AG22" i="12"/>
  <c r="AD23" i="12"/>
  <c r="AE23" i="12"/>
  <c r="AF23" i="12"/>
  <c r="AG23" i="12"/>
  <c r="AD24" i="12"/>
  <c r="AE24" i="12"/>
  <c r="AF24" i="12"/>
  <c r="AG24" i="12"/>
  <c r="AD25" i="12"/>
  <c r="AE25" i="12"/>
  <c r="AF25" i="12"/>
  <c r="AG25" i="12"/>
  <c r="AD26" i="12"/>
  <c r="AE26" i="12"/>
  <c r="AF26" i="12"/>
  <c r="AG26" i="12"/>
  <c r="AD27" i="12"/>
  <c r="AE27" i="12"/>
  <c r="AF27" i="12"/>
  <c r="AG27" i="12"/>
  <c r="AC9" i="12"/>
  <c r="AC10" i="12"/>
  <c r="AC11" i="12"/>
  <c r="AC12" i="12"/>
  <c r="AC13" i="12"/>
  <c r="AC14" i="12"/>
  <c r="AC15" i="12"/>
  <c r="AC16" i="12"/>
  <c r="AC17" i="12"/>
  <c r="AC18" i="12"/>
  <c r="AC19" i="12"/>
  <c r="AC20" i="12"/>
  <c r="AC21" i="12"/>
  <c r="AC22" i="12"/>
  <c r="AC23" i="12"/>
  <c r="AC24" i="12"/>
  <c r="AC25" i="12"/>
  <c r="AC26" i="12"/>
  <c r="AC27" i="12"/>
  <c r="AC8" i="12"/>
  <c r="Q58" i="12"/>
  <c r="R58" i="12"/>
  <c r="AE58" i="12" s="1"/>
  <c r="S58" i="12"/>
  <c r="T58" i="12"/>
  <c r="U58" i="12"/>
  <c r="AH58" i="12" s="1"/>
  <c r="V58" i="12"/>
  <c r="W58" i="12"/>
  <c r="X58" i="12"/>
  <c r="Y58" i="12"/>
  <c r="Z58" i="12"/>
  <c r="Q59" i="12"/>
  <c r="AD59" i="12" s="1"/>
  <c r="R59" i="12"/>
  <c r="S59" i="12"/>
  <c r="T59" i="12"/>
  <c r="U59" i="12"/>
  <c r="V59" i="12"/>
  <c r="W59" i="12"/>
  <c r="X59" i="12"/>
  <c r="Y59" i="12"/>
  <c r="Z59" i="12"/>
  <c r="Q60" i="12"/>
  <c r="AD60" i="12" s="1"/>
  <c r="R60" i="12"/>
  <c r="AE60" i="12" s="1"/>
  <c r="S60" i="12"/>
  <c r="AF60" i="12" s="1"/>
  <c r="T60" i="12"/>
  <c r="U60" i="12"/>
  <c r="V60" i="12"/>
  <c r="W60" i="12"/>
  <c r="X60" i="12"/>
  <c r="Y60" i="12"/>
  <c r="Z60" i="12"/>
  <c r="Q61" i="12"/>
  <c r="AD61" i="12" s="1"/>
  <c r="R61" i="12"/>
  <c r="AE61" i="12" s="1"/>
  <c r="S61" i="12"/>
  <c r="AF61" i="12" s="1"/>
  <c r="T61" i="12"/>
  <c r="U61" i="12"/>
  <c r="V61" i="12"/>
  <c r="W61" i="12"/>
  <c r="X61" i="12"/>
  <c r="Y61" i="12"/>
  <c r="Z61" i="12"/>
  <c r="Q62" i="12"/>
  <c r="R62" i="12"/>
  <c r="AE62" i="12" s="1"/>
  <c r="S62" i="12"/>
  <c r="AF62" i="12" s="1"/>
  <c r="T62" i="12"/>
  <c r="AG62" i="12" s="1"/>
  <c r="U62" i="12"/>
  <c r="AH62" i="12" s="1"/>
  <c r="V62" i="12"/>
  <c r="W62" i="12"/>
  <c r="X62" i="12"/>
  <c r="Y62" i="12"/>
  <c r="Z62" i="12"/>
  <c r="Q63" i="12"/>
  <c r="R63" i="12"/>
  <c r="S63" i="12"/>
  <c r="T63" i="12"/>
  <c r="U63" i="12"/>
  <c r="AH63" i="12" s="1"/>
  <c r="V63" i="12"/>
  <c r="W63" i="12"/>
  <c r="X63" i="12"/>
  <c r="Y63" i="12"/>
  <c r="Z63" i="12"/>
  <c r="Q64" i="12"/>
  <c r="R64" i="12"/>
  <c r="AE64" i="12" s="1"/>
  <c r="S64" i="12"/>
  <c r="T64" i="12"/>
  <c r="AG64" i="12" s="1"/>
  <c r="U64" i="12"/>
  <c r="AH64" i="12" s="1"/>
  <c r="V64" i="12"/>
  <c r="W64" i="12"/>
  <c r="X64" i="12"/>
  <c r="Y64" i="12"/>
  <c r="Z64" i="12"/>
  <c r="Q65" i="12"/>
  <c r="AD65" i="12" s="1"/>
  <c r="R65" i="12"/>
  <c r="AE65" i="12" s="1"/>
  <c r="S65" i="12"/>
  <c r="AF65" i="12" s="1"/>
  <c r="T65" i="12"/>
  <c r="AG65" i="12" s="1"/>
  <c r="U65" i="12"/>
  <c r="AH65" i="12" s="1"/>
  <c r="V65" i="12"/>
  <c r="W65" i="12"/>
  <c r="X65" i="12"/>
  <c r="Y65" i="12"/>
  <c r="Z65" i="12"/>
  <c r="Q66" i="12"/>
  <c r="AD66" i="12" s="1"/>
  <c r="R66" i="12"/>
  <c r="AE66" i="12" s="1"/>
  <c r="S66" i="12"/>
  <c r="T66" i="12"/>
  <c r="AG66" i="12" s="1"/>
  <c r="U66" i="12"/>
  <c r="AH66" i="12" s="1"/>
  <c r="V66" i="12"/>
  <c r="W66" i="12"/>
  <c r="X66" i="12"/>
  <c r="Y66" i="12"/>
  <c r="Z66" i="12"/>
  <c r="Q67" i="12"/>
  <c r="R67" i="12"/>
  <c r="AE67" i="12" s="1"/>
  <c r="S67" i="12"/>
  <c r="AF67" i="12" s="1"/>
  <c r="T67" i="12"/>
  <c r="AG67" i="12" s="1"/>
  <c r="V67" i="12"/>
  <c r="W67" i="12"/>
  <c r="X67" i="12"/>
  <c r="Y67" i="12"/>
  <c r="Z67" i="12"/>
  <c r="Q68" i="12"/>
  <c r="R68" i="12"/>
  <c r="S68" i="12"/>
  <c r="T68" i="12"/>
  <c r="AG68" i="12" s="1"/>
  <c r="U68" i="12"/>
  <c r="AH68" i="12" s="1"/>
  <c r="V68" i="12"/>
  <c r="W68" i="12"/>
  <c r="X68" i="12"/>
  <c r="Y68" i="12"/>
  <c r="Z68" i="12"/>
  <c r="Q69" i="12"/>
  <c r="R69" i="12"/>
  <c r="S69" i="12"/>
  <c r="T69" i="12"/>
  <c r="AG69" i="12" s="1"/>
  <c r="U69" i="12"/>
  <c r="AH69" i="12" s="1"/>
  <c r="V69" i="12"/>
  <c r="W69" i="12"/>
  <c r="X69" i="12"/>
  <c r="Y69" i="12"/>
  <c r="Z69" i="12"/>
  <c r="Q70" i="12"/>
  <c r="AD70" i="12" s="1"/>
  <c r="R70" i="12"/>
  <c r="S70" i="12"/>
  <c r="T70" i="12"/>
  <c r="U70" i="12"/>
  <c r="AH70" i="12" s="1"/>
  <c r="V70" i="12"/>
  <c r="W70" i="12"/>
  <c r="X70" i="12"/>
  <c r="Y70" i="12"/>
  <c r="Z70" i="12"/>
  <c r="Q71" i="12"/>
  <c r="AD71" i="12" s="1"/>
  <c r="R71" i="12"/>
  <c r="AE71" i="12" s="1"/>
  <c r="S71" i="12"/>
  <c r="T71" i="12"/>
  <c r="U71" i="12"/>
  <c r="V71" i="12"/>
  <c r="W71" i="12"/>
  <c r="X71" i="12"/>
  <c r="Y71" i="12"/>
  <c r="Z71" i="12"/>
  <c r="Q72" i="12"/>
  <c r="AD72" i="12" s="1"/>
  <c r="R72" i="12"/>
  <c r="AE72" i="12" s="1"/>
  <c r="S72" i="12"/>
  <c r="AF72" i="12" s="1"/>
  <c r="T72" i="12"/>
  <c r="U72" i="12"/>
  <c r="V72" i="12"/>
  <c r="W72" i="12"/>
  <c r="X72" i="12"/>
  <c r="Y72" i="12"/>
  <c r="Z72" i="12"/>
  <c r="Q73" i="12"/>
  <c r="R73" i="12"/>
  <c r="AE73" i="12" s="1"/>
  <c r="S73" i="12"/>
  <c r="AF73" i="12" s="1"/>
  <c r="T73" i="12"/>
  <c r="AG73" i="12" s="1"/>
  <c r="U73" i="12"/>
  <c r="AH73" i="12" s="1"/>
  <c r="V73" i="12"/>
  <c r="W73" i="12"/>
  <c r="X73" i="12"/>
  <c r="Y73" i="12"/>
  <c r="Z73" i="12"/>
  <c r="Q74" i="12"/>
  <c r="AD74" i="12" s="1"/>
  <c r="R74" i="12"/>
  <c r="AE74" i="12" s="1"/>
  <c r="S74" i="12"/>
  <c r="AF74" i="12" s="1"/>
  <c r="T74" i="12"/>
  <c r="AG74" i="12" s="1"/>
  <c r="U74" i="12"/>
  <c r="AH74" i="12" s="1"/>
  <c r="V74" i="12"/>
  <c r="W74" i="12"/>
  <c r="X74" i="12"/>
  <c r="Y74" i="12"/>
  <c r="Z74" i="12"/>
  <c r="Q75" i="12"/>
  <c r="AD75" i="12" s="1"/>
  <c r="R75" i="12"/>
  <c r="S75" i="12"/>
  <c r="T75" i="12"/>
  <c r="U75" i="12"/>
  <c r="AH75" i="12" s="1"/>
  <c r="V75" i="12"/>
  <c r="W75" i="12"/>
  <c r="X75" i="12"/>
  <c r="Y75" i="12"/>
  <c r="Z75" i="12"/>
  <c r="Q76" i="12"/>
  <c r="R76" i="12"/>
  <c r="AE76" i="12" s="1"/>
  <c r="S76" i="12"/>
  <c r="T76" i="12"/>
  <c r="AG76" i="12" s="1"/>
  <c r="U76" i="12"/>
  <c r="AH76" i="12" s="1"/>
  <c r="V76" i="12"/>
  <c r="W76" i="12"/>
  <c r="X76" i="12"/>
  <c r="Y76" i="12"/>
  <c r="Z76" i="12"/>
  <c r="Q77" i="12"/>
  <c r="AD77" i="12" s="1"/>
  <c r="R77" i="12"/>
  <c r="S77" i="12"/>
  <c r="AF77" i="12" s="1"/>
  <c r="T77" i="12"/>
  <c r="U77" i="12"/>
  <c r="AH77" i="12" s="1"/>
  <c r="V77" i="12"/>
  <c r="W77" i="12"/>
  <c r="X77" i="12"/>
  <c r="Y77" i="12"/>
  <c r="Z77" i="12"/>
  <c r="P59" i="12"/>
  <c r="AC59" i="12" s="1"/>
  <c r="P60" i="12"/>
  <c r="AC60" i="12" s="1"/>
  <c r="P61" i="12"/>
  <c r="AC61" i="12" s="1"/>
  <c r="P62" i="12"/>
  <c r="AC62" i="12" s="1"/>
  <c r="P63" i="12"/>
  <c r="AC63" i="12" s="1"/>
  <c r="P64" i="12"/>
  <c r="AC64" i="12" s="1"/>
  <c r="P65" i="12"/>
  <c r="AC65" i="12" s="1"/>
  <c r="P66" i="12"/>
  <c r="P67" i="12"/>
  <c r="P68" i="12"/>
  <c r="P69" i="12"/>
  <c r="P70" i="12"/>
  <c r="AC70" i="12" s="1"/>
  <c r="P71" i="12"/>
  <c r="AC71" i="12" s="1"/>
  <c r="P72" i="12"/>
  <c r="AC72" i="12" s="1"/>
  <c r="P73" i="12"/>
  <c r="AC73" i="12" s="1"/>
  <c r="P74" i="12"/>
  <c r="AC74" i="12" s="1"/>
  <c r="P75" i="12"/>
  <c r="AC75" i="12" s="1"/>
  <c r="P76" i="12"/>
  <c r="AC76" i="12" s="1"/>
  <c r="P77" i="12"/>
  <c r="AC77" i="12" s="1"/>
  <c r="P58" i="12"/>
  <c r="C59" i="12"/>
  <c r="D59" i="12"/>
  <c r="E59" i="12"/>
  <c r="F59" i="12"/>
  <c r="G59" i="12"/>
  <c r="H59" i="12"/>
  <c r="I59" i="12"/>
  <c r="J59" i="12"/>
  <c r="K59" i="12"/>
  <c r="L59" i="12"/>
  <c r="M59" i="12"/>
  <c r="C60" i="12"/>
  <c r="D60" i="12"/>
  <c r="E60" i="12"/>
  <c r="F60" i="12"/>
  <c r="G60" i="12"/>
  <c r="H60" i="12"/>
  <c r="I60" i="12"/>
  <c r="J60" i="12"/>
  <c r="K60" i="12"/>
  <c r="L60" i="12"/>
  <c r="M60" i="12"/>
  <c r="C61" i="12"/>
  <c r="D61" i="12"/>
  <c r="E61" i="12"/>
  <c r="F61" i="12"/>
  <c r="G61" i="12"/>
  <c r="H61" i="12"/>
  <c r="I61" i="12"/>
  <c r="J61" i="12"/>
  <c r="K61" i="12"/>
  <c r="L61" i="12"/>
  <c r="M61" i="12"/>
  <c r="C62" i="12"/>
  <c r="D62" i="12"/>
  <c r="AD62" i="12" s="1"/>
  <c r="E62" i="12"/>
  <c r="F62" i="12"/>
  <c r="G62" i="12"/>
  <c r="H62" i="12"/>
  <c r="I62" i="12"/>
  <c r="J62" i="12"/>
  <c r="K62" i="12"/>
  <c r="L62" i="12"/>
  <c r="M62" i="12"/>
  <c r="C63" i="12"/>
  <c r="D63" i="12"/>
  <c r="AD63" i="12" s="1"/>
  <c r="E63" i="12"/>
  <c r="AE63" i="12" s="1"/>
  <c r="F63" i="12"/>
  <c r="G63" i="12"/>
  <c r="H63" i="12"/>
  <c r="I63" i="12"/>
  <c r="J63" i="12"/>
  <c r="K63" i="12"/>
  <c r="L63" i="12"/>
  <c r="M63" i="12"/>
  <c r="C64" i="12"/>
  <c r="D64" i="12"/>
  <c r="AD64" i="12" s="1"/>
  <c r="E64" i="12"/>
  <c r="F64" i="12"/>
  <c r="AF64" i="12" s="1"/>
  <c r="G64" i="12"/>
  <c r="H64" i="12"/>
  <c r="I64" i="12"/>
  <c r="J64" i="12"/>
  <c r="K64" i="12"/>
  <c r="L64" i="12"/>
  <c r="M64" i="12"/>
  <c r="C65" i="12"/>
  <c r="D65" i="12"/>
  <c r="E65" i="12"/>
  <c r="F65" i="12"/>
  <c r="G65" i="12"/>
  <c r="H65" i="12"/>
  <c r="I65" i="12"/>
  <c r="J65" i="12"/>
  <c r="K65" i="12"/>
  <c r="L65" i="12"/>
  <c r="M65" i="12"/>
  <c r="C66" i="12"/>
  <c r="AC66" i="12" s="1"/>
  <c r="D66" i="12"/>
  <c r="E66" i="12"/>
  <c r="F66" i="12"/>
  <c r="AF66" i="12" s="1"/>
  <c r="G66" i="12"/>
  <c r="H66" i="12"/>
  <c r="I66" i="12"/>
  <c r="J66" i="12"/>
  <c r="K66" i="12"/>
  <c r="L66" i="12"/>
  <c r="M66" i="12"/>
  <c r="C67" i="12"/>
  <c r="D67" i="12"/>
  <c r="E67" i="12"/>
  <c r="F67" i="12"/>
  <c r="G67" i="12"/>
  <c r="H67" i="12"/>
  <c r="AH67" i="12" s="1"/>
  <c r="I67" i="12"/>
  <c r="J67" i="12"/>
  <c r="K67" i="12"/>
  <c r="L67" i="12"/>
  <c r="M67" i="12"/>
  <c r="C68" i="12"/>
  <c r="AC68" i="12" s="1"/>
  <c r="D68" i="12"/>
  <c r="AD68" i="12" s="1"/>
  <c r="E68" i="12"/>
  <c r="AE68" i="12" s="1"/>
  <c r="F68" i="12"/>
  <c r="AF68" i="12" s="1"/>
  <c r="G68" i="12"/>
  <c r="H68" i="12"/>
  <c r="I68" i="12"/>
  <c r="J68" i="12"/>
  <c r="K68" i="12"/>
  <c r="L68" i="12"/>
  <c r="M68" i="12"/>
  <c r="C69" i="12"/>
  <c r="D69" i="12"/>
  <c r="E69" i="12"/>
  <c r="F69" i="12"/>
  <c r="G69" i="12"/>
  <c r="H69" i="12"/>
  <c r="I69" i="12"/>
  <c r="J69" i="12"/>
  <c r="K69" i="12"/>
  <c r="L69" i="12"/>
  <c r="M69" i="12"/>
  <c r="C70" i="12"/>
  <c r="D70" i="12"/>
  <c r="E70" i="12"/>
  <c r="F70" i="12"/>
  <c r="G70" i="12"/>
  <c r="AG70" i="12" s="1"/>
  <c r="H70" i="12"/>
  <c r="I70" i="12"/>
  <c r="J70" i="12"/>
  <c r="K70" i="12"/>
  <c r="L70" i="12"/>
  <c r="M70" i="12"/>
  <c r="C71" i="12"/>
  <c r="D71" i="12"/>
  <c r="E71" i="12"/>
  <c r="F71" i="12"/>
  <c r="G71" i="12"/>
  <c r="H71" i="12"/>
  <c r="I71" i="12"/>
  <c r="J71" i="12"/>
  <c r="K71" i="12"/>
  <c r="L71" i="12"/>
  <c r="M71" i="12"/>
  <c r="C72" i="12"/>
  <c r="D72" i="12"/>
  <c r="E72" i="12"/>
  <c r="F72" i="12"/>
  <c r="G72" i="12"/>
  <c r="H72" i="12"/>
  <c r="I72" i="12"/>
  <c r="J72" i="12"/>
  <c r="K72" i="12"/>
  <c r="L72" i="12"/>
  <c r="M72" i="12"/>
  <c r="C73" i="12"/>
  <c r="D73" i="12"/>
  <c r="AD73" i="12" s="1"/>
  <c r="E73" i="12"/>
  <c r="F73" i="12"/>
  <c r="G73" i="12"/>
  <c r="H73" i="12"/>
  <c r="I73" i="12"/>
  <c r="J73" i="12"/>
  <c r="K73" i="12"/>
  <c r="L73" i="12"/>
  <c r="M73" i="12"/>
  <c r="C74" i="12"/>
  <c r="D74" i="12"/>
  <c r="E74" i="12"/>
  <c r="F74" i="12"/>
  <c r="G74" i="12"/>
  <c r="H74" i="12"/>
  <c r="I74" i="12"/>
  <c r="J74" i="12"/>
  <c r="K74" i="12"/>
  <c r="L74" i="12"/>
  <c r="M74" i="12"/>
  <c r="C75" i="12"/>
  <c r="D75" i="12"/>
  <c r="E75" i="12"/>
  <c r="AE75" i="12" s="1"/>
  <c r="F75" i="12"/>
  <c r="AF75" i="12" s="1"/>
  <c r="G75" i="12"/>
  <c r="AG75" i="12" s="1"/>
  <c r="H75" i="12"/>
  <c r="I75" i="12"/>
  <c r="J75" i="12"/>
  <c r="K75" i="12"/>
  <c r="L75" i="12"/>
  <c r="M75" i="12"/>
  <c r="C76" i="12"/>
  <c r="D76" i="12"/>
  <c r="E76" i="12"/>
  <c r="F76" i="12"/>
  <c r="G76" i="12"/>
  <c r="H76" i="12"/>
  <c r="I76" i="12"/>
  <c r="J76" i="12"/>
  <c r="K76" i="12"/>
  <c r="L76" i="12"/>
  <c r="M76" i="12"/>
  <c r="C77" i="12"/>
  <c r="D77" i="12"/>
  <c r="E77" i="12"/>
  <c r="F77" i="12"/>
  <c r="G77" i="12"/>
  <c r="H77" i="12"/>
  <c r="I77" i="12"/>
  <c r="J77" i="12"/>
  <c r="K77" i="12"/>
  <c r="L77" i="12"/>
  <c r="M77" i="12"/>
  <c r="D58" i="12"/>
  <c r="E58" i="12"/>
  <c r="F58" i="12"/>
  <c r="AF58" i="12" s="1"/>
  <c r="G58" i="12"/>
  <c r="AG58" i="12" s="1"/>
  <c r="H58" i="12"/>
  <c r="I58" i="12"/>
  <c r="J58" i="12"/>
  <c r="K58" i="12"/>
  <c r="L58" i="12"/>
  <c r="M58" i="12"/>
  <c r="C58" i="12"/>
  <c r="AU34" i="5"/>
  <c r="BH34" i="5" s="1"/>
  <c r="AU35" i="5"/>
  <c r="BH35" i="5" s="1"/>
  <c r="BH62" i="5" s="1"/>
  <c r="AU36" i="5"/>
  <c r="BH36" i="5" s="1"/>
  <c r="AU37" i="5"/>
  <c r="BH37" i="5" s="1"/>
  <c r="AU38" i="5"/>
  <c r="BH38" i="5" s="1"/>
  <c r="AU39" i="5"/>
  <c r="BH39" i="5" s="1"/>
  <c r="AU40" i="5"/>
  <c r="BH40" i="5" s="1"/>
  <c r="AU45" i="5"/>
  <c r="BH45" i="5" s="1"/>
  <c r="AU46" i="5"/>
  <c r="BH46" i="5" s="1"/>
  <c r="AU47" i="5"/>
  <c r="BH47" i="5" s="1"/>
  <c r="AU48" i="5"/>
  <c r="BH48" i="5" s="1"/>
  <c r="AU49" i="5"/>
  <c r="BH49" i="5" s="1"/>
  <c r="AU50" i="5"/>
  <c r="BH50" i="5" s="1"/>
  <c r="AU51" i="5"/>
  <c r="BH51" i="5" s="1"/>
  <c r="AU52" i="5"/>
  <c r="BH52" i="5" s="1"/>
  <c r="AU57" i="5"/>
  <c r="AU41" i="5" s="1"/>
  <c r="BH41" i="5" s="1"/>
  <c r="BU54" i="5"/>
  <c r="BH54" i="5"/>
  <c r="BG54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U54" i="5"/>
  <c r="E235" i="8"/>
  <c r="E236" i="8"/>
  <c r="E237" i="8"/>
  <c r="E238" i="8"/>
  <c r="E239" i="8"/>
  <c r="E240" i="8"/>
  <c r="E241" i="8"/>
  <c r="E234" i="8"/>
  <c r="V179" i="5"/>
  <c r="AV179" i="5"/>
  <c r="BI179" i="5"/>
  <c r="V180" i="5"/>
  <c r="AI180" i="5" s="1"/>
  <c r="AV180" i="5"/>
  <c r="V181" i="5"/>
  <c r="AV181" i="5"/>
  <c r="BI181" i="5"/>
  <c r="BV181" i="5"/>
  <c r="V182" i="5"/>
  <c r="AV182" i="5"/>
  <c r="BI182" i="5"/>
  <c r="BV182" i="5" s="1"/>
  <c r="BY182" i="5"/>
  <c r="V183" i="5"/>
  <c r="AV183" i="5"/>
  <c r="BI183" i="5"/>
  <c r="BV183" i="5"/>
  <c r="V184" i="5"/>
  <c r="AI184" i="5" s="1"/>
  <c r="AV184" i="5"/>
  <c r="BI184" i="5" s="1"/>
  <c r="BV184" i="5" s="1"/>
  <c r="V185" i="5"/>
  <c r="AV185" i="5"/>
  <c r="BI185" i="5"/>
  <c r="BP186" i="5"/>
  <c r="BG179" i="5"/>
  <c r="BH179" i="5"/>
  <c r="BG180" i="5"/>
  <c r="BH180" i="5"/>
  <c r="BU180" i="5" s="1"/>
  <c r="BJ180" i="5"/>
  <c r="BW180" i="5" s="1"/>
  <c r="BK180" i="5"/>
  <c r="BX180" i="5" s="1"/>
  <c r="BN181" i="5"/>
  <c r="BH182" i="5"/>
  <c r="BU182" i="5" s="1"/>
  <c r="BJ182" i="5"/>
  <c r="BW182" i="5" s="1"/>
  <c r="BK182" i="5"/>
  <c r="BX182" i="5" s="1"/>
  <c r="BN183" i="5"/>
  <c r="BF184" i="5"/>
  <c r="BM184" i="5"/>
  <c r="BZ184" i="5" s="1"/>
  <c r="BN184" i="5"/>
  <c r="CA184" i="5" s="1"/>
  <c r="BF185" i="5"/>
  <c r="BS185" i="5" s="1"/>
  <c r="BD183" i="5"/>
  <c r="BD184" i="5"/>
  <c r="BQ184" i="5" s="1"/>
  <c r="BD185" i="5"/>
  <c r="BQ185" i="5" s="1"/>
  <c r="BD179" i="5"/>
  <c r="BE186" i="5"/>
  <c r="BC186" i="5"/>
  <c r="AZ179" i="5"/>
  <c r="AZ186" i="5" s="1"/>
  <c r="AZ180" i="5"/>
  <c r="AZ181" i="5"/>
  <c r="BM181" i="5" s="1"/>
  <c r="BZ181" i="5" s="1"/>
  <c r="AZ182" i="5"/>
  <c r="AZ183" i="5"/>
  <c r="AZ184" i="5"/>
  <c r="AZ185" i="5"/>
  <c r="AY179" i="5"/>
  <c r="AY180" i="5"/>
  <c r="AY181" i="5"/>
  <c r="BL181" i="5" s="1"/>
  <c r="BY181" i="5" s="1"/>
  <c r="AY182" i="5"/>
  <c r="AY183" i="5"/>
  <c r="AY184" i="5"/>
  <c r="AY185" i="5"/>
  <c r="AY186" i="5"/>
  <c r="AX179" i="5"/>
  <c r="AX180" i="5"/>
  <c r="AX181" i="5"/>
  <c r="AX182" i="5"/>
  <c r="AX183" i="5"/>
  <c r="AX184" i="5"/>
  <c r="AX185" i="5"/>
  <c r="AX186" i="5" s="1"/>
  <c r="AW179" i="5"/>
  <c r="AW186" i="5" s="1"/>
  <c r="AW180" i="5"/>
  <c r="AW181" i="5"/>
  <c r="AW182" i="5"/>
  <c r="AW183" i="5"/>
  <c r="AW184" i="5"/>
  <c r="AW185" i="5"/>
  <c r="AU179" i="5"/>
  <c r="AU180" i="5"/>
  <c r="AU181" i="5"/>
  <c r="AU182" i="5"/>
  <c r="AU183" i="5"/>
  <c r="AU184" i="5"/>
  <c r="AU185" i="5"/>
  <c r="AT179" i="5"/>
  <c r="AT180" i="5"/>
  <c r="AT181" i="5"/>
  <c r="AT182" i="5"/>
  <c r="AT183" i="5"/>
  <c r="AT184" i="5"/>
  <c r="AT185" i="5"/>
  <c r="AT186" i="5" s="1"/>
  <c r="AS179" i="5"/>
  <c r="AS186" i="5" s="1"/>
  <c r="AS180" i="5"/>
  <c r="AS181" i="5"/>
  <c r="AS182" i="5"/>
  <c r="AS183" i="5"/>
  <c r="AS184" i="5"/>
  <c r="AS185" i="5"/>
  <c r="AR179" i="5"/>
  <c r="AR180" i="5"/>
  <c r="AR181" i="5"/>
  <c r="AR182" i="5"/>
  <c r="AR183" i="5"/>
  <c r="AR184" i="5"/>
  <c r="AR185" i="5"/>
  <c r="AQ179" i="5"/>
  <c r="AQ180" i="5"/>
  <c r="AQ181" i="5"/>
  <c r="AQ186" i="5" s="1"/>
  <c r="AQ182" i="5"/>
  <c r="AQ183" i="5"/>
  <c r="AQ184" i="5"/>
  <c r="AQ185" i="5"/>
  <c r="AP186" i="5"/>
  <c r="BA185" i="5"/>
  <c r="BA184" i="5"/>
  <c r="BA183" i="5"/>
  <c r="BA182" i="5"/>
  <c r="BA181" i="5"/>
  <c r="BA180" i="5"/>
  <c r="BA179" i="5"/>
  <c r="V186" i="5"/>
  <c r="R185" i="5"/>
  <c r="S185" i="5"/>
  <c r="T185" i="5"/>
  <c r="U185" i="5"/>
  <c r="W185" i="5"/>
  <c r="BJ185" i="5" s="1"/>
  <c r="BW185" i="5" s="1"/>
  <c r="X185" i="5"/>
  <c r="BK185" i="5" s="1"/>
  <c r="BX185" i="5" s="1"/>
  <c r="Y185" i="5"/>
  <c r="Z185" i="5"/>
  <c r="BM185" i="5" s="1"/>
  <c r="BZ185" i="5" s="1"/>
  <c r="AA185" i="5"/>
  <c r="Q185" i="5"/>
  <c r="P186" i="5"/>
  <c r="D185" i="5"/>
  <c r="AD185" i="5" s="1"/>
  <c r="AE180" i="5"/>
  <c r="AF180" i="5"/>
  <c r="AH182" i="5"/>
  <c r="AD183" i="5"/>
  <c r="AH183" i="5"/>
  <c r="AD184" i="5"/>
  <c r="AD179" i="5"/>
  <c r="AN185" i="5"/>
  <c r="AN184" i="5"/>
  <c r="AN183" i="5"/>
  <c r="AN182" i="5"/>
  <c r="AN181" i="5"/>
  <c r="AN180" i="5"/>
  <c r="AN179" i="5"/>
  <c r="AA184" i="5"/>
  <c r="Z184" i="5"/>
  <c r="Y184" i="5"/>
  <c r="BL184" i="5" s="1"/>
  <c r="BY184" i="5" s="1"/>
  <c r="X184" i="5"/>
  <c r="BK184" i="5" s="1"/>
  <c r="BX184" i="5" s="1"/>
  <c r="W184" i="5"/>
  <c r="BJ184" i="5" s="1"/>
  <c r="BW184" i="5" s="1"/>
  <c r="U184" i="5"/>
  <c r="T184" i="5"/>
  <c r="S184" i="5"/>
  <c r="AF184" i="5" s="1"/>
  <c r="R184" i="5"/>
  <c r="AE184" i="5" s="1"/>
  <c r="Q184" i="5"/>
  <c r="AA183" i="5"/>
  <c r="Z183" i="5"/>
  <c r="BM183" i="5" s="1"/>
  <c r="BZ183" i="5" s="1"/>
  <c r="Y183" i="5"/>
  <c r="BL183" i="5" s="1"/>
  <c r="BY183" i="5" s="1"/>
  <c r="X183" i="5"/>
  <c r="BK183" i="5" s="1"/>
  <c r="BX183" i="5" s="1"/>
  <c r="W183" i="5"/>
  <c r="BJ183" i="5" s="1"/>
  <c r="BW183" i="5" s="1"/>
  <c r="U183" i="5"/>
  <c r="BH183" i="5" s="1"/>
  <c r="BU183" i="5" s="1"/>
  <c r="T183" i="5"/>
  <c r="S183" i="5"/>
  <c r="R183" i="5"/>
  <c r="Q183" i="5"/>
  <c r="AA182" i="5"/>
  <c r="BN182" i="5" s="1"/>
  <c r="CA182" i="5" s="1"/>
  <c r="Z182" i="5"/>
  <c r="Y182" i="5"/>
  <c r="BL182" i="5" s="1"/>
  <c r="X182" i="5"/>
  <c r="W182" i="5"/>
  <c r="W186" i="5" s="1"/>
  <c r="U182" i="5"/>
  <c r="T182" i="5"/>
  <c r="AG182" i="5" s="1"/>
  <c r="S182" i="5"/>
  <c r="AF182" i="5" s="1"/>
  <c r="R182" i="5"/>
  <c r="AE182" i="5" s="1"/>
  <c r="Q182" i="5"/>
  <c r="AA181" i="5"/>
  <c r="Z181" i="5"/>
  <c r="Y181" i="5"/>
  <c r="X181" i="5"/>
  <c r="BK181" i="5" s="1"/>
  <c r="BX181" i="5" s="1"/>
  <c r="W181" i="5"/>
  <c r="U181" i="5"/>
  <c r="BH181" i="5" s="1"/>
  <c r="T181" i="5"/>
  <c r="BG181" i="5" s="1"/>
  <c r="BT181" i="5" s="1"/>
  <c r="S181" i="5"/>
  <c r="AF181" i="5" s="1"/>
  <c r="R181" i="5"/>
  <c r="AE181" i="5" s="1"/>
  <c r="Q181" i="5"/>
  <c r="AD181" i="5" s="1"/>
  <c r="AA180" i="5"/>
  <c r="Z180" i="5"/>
  <c r="BM180" i="5" s="1"/>
  <c r="BZ180" i="5" s="1"/>
  <c r="Y180" i="5"/>
  <c r="BL180" i="5" s="1"/>
  <c r="X180" i="5"/>
  <c r="W180" i="5"/>
  <c r="U180" i="5"/>
  <c r="T180" i="5"/>
  <c r="AG180" i="5" s="1"/>
  <c r="S180" i="5"/>
  <c r="R180" i="5"/>
  <c r="Q180" i="5"/>
  <c r="BD180" i="5" s="1"/>
  <c r="BQ180" i="5" s="1"/>
  <c r="AA179" i="5"/>
  <c r="BN179" i="5" s="1"/>
  <c r="CA179" i="5" s="1"/>
  <c r="Z179" i="5"/>
  <c r="BM179" i="5" s="1"/>
  <c r="BZ179" i="5" s="1"/>
  <c r="Y179" i="5"/>
  <c r="X179" i="5"/>
  <c r="W179" i="5"/>
  <c r="U179" i="5"/>
  <c r="T179" i="5"/>
  <c r="S179" i="5"/>
  <c r="R179" i="5"/>
  <c r="Q179" i="5"/>
  <c r="E179" i="5"/>
  <c r="F179" i="5"/>
  <c r="F186" i="5" s="1"/>
  <c r="G179" i="5"/>
  <c r="G186" i="5" s="1"/>
  <c r="H179" i="5"/>
  <c r="H186" i="5" s="1"/>
  <c r="I179" i="5"/>
  <c r="J179" i="5"/>
  <c r="K179" i="5"/>
  <c r="L179" i="5"/>
  <c r="M179" i="5"/>
  <c r="N179" i="5"/>
  <c r="E180" i="5"/>
  <c r="F180" i="5"/>
  <c r="G180" i="5"/>
  <c r="H180" i="5"/>
  <c r="I180" i="5"/>
  <c r="J180" i="5"/>
  <c r="K180" i="5"/>
  <c r="L180" i="5"/>
  <c r="M180" i="5"/>
  <c r="N180" i="5"/>
  <c r="E181" i="5"/>
  <c r="F181" i="5"/>
  <c r="G181" i="5"/>
  <c r="H181" i="5"/>
  <c r="I181" i="5"/>
  <c r="J181" i="5"/>
  <c r="K181" i="5"/>
  <c r="L181" i="5"/>
  <c r="M181" i="5"/>
  <c r="M186" i="5" s="1"/>
  <c r="N181" i="5"/>
  <c r="N186" i="5" s="1"/>
  <c r="CA186" i="5" s="1"/>
  <c r="E182" i="5"/>
  <c r="F182" i="5"/>
  <c r="G182" i="5"/>
  <c r="H182" i="5"/>
  <c r="I182" i="5"/>
  <c r="J182" i="5"/>
  <c r="K182" i="5"/>
  <c r="L182" i="5"/>
  <c r="M182" i="5"/>
  <c r="N182" i="5"/>
  <c r="E183" i="5"/>
  <c r="E186" i="5" s="1"/>
  <c r="F183" i="5"/>
  <c r="G183" i="5"/>
  <c r="H183" i="5"/>
  <c r="I183" i="5"/>
  <c r="J183" i="5"/>
  <c r="K183" i="5"/>
  <c r="L183" i="5"/>
  <c r="M183" i="5"/>
  <c r="N183" i="5"/>
  <c r="CA183" i="5" s="1"/>
  <c r="E184" i="5"/>
  <c r="F184" i="5"/>
  <c r="G184" i="5"/>
  <c r="H184" i="5"/>
  <c r="I184" i="5"/>
  <c r="J184" i="5"/>
  <c r="K184" i="5"/>
  <c r="L184" i="5"/>
  <c r="M184" i="5"/>
  <c r="N184" i="5"/>
  <c r="E185" i="5"/>
  <c r="AE185" i="5" s="1"/>
  <c r="F185" i="5"/>
  <c r="AF185" i="5" s="1"/>
  <c r="G185" i="5"/>
  <c r="H185" i="5"/>
  <c r="I185" i="5"/>
  <c r="BV185" i="5" s="1"/>
  <c r="J185" i="5"/>
  <c r="K185" i="5"/>
  <c r="L185" i="5"/>
  <c r="M185" i="5"/>
  <c r="N185" i="5"/>
  <c r="D183" i="5"/>
  <c r="D184" i="5"/>
  <c r="D182" i="5"/>
  <c r="D181" i="5"/>
  <c r="D180" i="5"/>
  <c r="AD180" i="5" s="1"/>
  <c r="D179" i="5"/>
  <c r="D186" i="5" s="1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7" i="1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62" i="11" s="1"/>
  <c r="E63" i="11" s="1"/>
  <c r="E64" i="11" s="1"/>
  <c r="E65" i="11" s="1"/>
  <c r="E66" i="11" s="1"/>
  <c r="E67" i="11" s="1"/>
  <c r="E68" i="11" s="1"/>
  <c r="E69" i="11" s="1"/>
  <c r="E70" i="11" s="1"/>
  <c r="E71" i="11" s="1"/>
  <c r="E72" i="11" s="1"/>
  <c r="E73" i="11" s="1"/>
  <c r="E74" i="11" s="1"/>
  <c r="E75" i="11" s="1"/>
  <c r="E76" i="11" s="1"/>
  <c r="E77" i="11" s="1"/>
  <c r="E78" i="11" s="1"/>
  <c r="E79" i="11" s="1"/>
  <c r="E80" i="11" s="1"/>
  <c r="E81" i="11" s="1"/>
  <c r="E82" i="11" s="1"/>
  <c r="E83" i="11" s="1"/>
  <c r="E84" i="11" s="1"/>
  <c r="E85" i="11" s="1"/>
  <c r="E86" i="11" s="1"/>
  <c r="E87" i="11" s="1"/>
  <c r="E88" i="11" s="1"/>
  <c r="E89" i="11" s="1"/>
  <c r="E90" i="11" s="1"/>
  <c r="E91" i="11" s="1"/>
  <c r="E92" i="11" s="1"/>
  <c r="BU91" i="5"/>
  <c r="BU92" i="5"/>
  <c r="BU103" i="5"/>
  <c r="BU104" i="5"/>
  <c r="BU115" i="5"/>
  <c r="BU116" i="5"/>
  <c r="BU127" i="5"/>
  <c r="BU128" i="5"/>
  <c r="BU139" i="5"/>
  <c r="BU140" i="5"/>
  <c r="BU151" i="5"/>
  <c r="BU152" i="5"/>
  <c r="BU163" i="5"/>
  <c r="BU164" i="5"/>
  <c r="BU6" i="5"/>
  <c r="BU7" i="5"/>
  <c r="BU18" i="5"/>
  <c r="BU19" i="5"/>
  <c r="BH87" i="5"/>
  <c r="BU87" i="5" s="1"/>
  <c r="BH88" i="5"/>
  <c r="BU88" i="5" s="1"/>
  <c r="BH89" i="5"/>
  <c r="BU89" i="5" s="1"/>
  <c r="BH90" i="5"/>
  <c r="BU90" i="5" s="1"/>
  <c r="BH91" i="5"/>
  <c r="BH92" i="5"/>
  <c r="BH93" i="5"/>
  <c r="BU93" i="5" s="1"/>
  <c r="BH94" i="5"/>
  <c r="BU94" i="5" s="1"/>
  <c r="BH95" i="5"/>
  <c r="BU95" i="5" s="1"/>
  <c r="BH96" i="5"/>
  <c r="BU96" i="5" s="1"/>
  <c r="BH97" i="5"/>
  <c r="BU97" i="5" s="1"/>
  <c r="BH98" i="5"/>
  <c r="BU98" i="5" s="1"/>
  <c r="BH99" i="5"/>
  <c r="BU99" i="5" s="1"/>
  <c r="BH100" i="5"/>
  <c r="BU100" i="5" s="1"/>
  <c r="BH101" i="5"/>
  <c r="BU101" i="5" s="1"/>
  <c r="BH102" i="5"/>
  <c r="BU102" i="5" s="1"/>
  <c r="BH103" i="5"/>
  <c r="BH104" i="5"/>
  <c r="BH105" i="5"/>
  <c r="BU105" i="5" s="1"/>
  <c r="BH106" i="5"/>
  <c r="BU106" i="5" s="1"/>
  <c r="BH107" i="5"/>
  <c r="BU107" i="5" s="1"/>
  <c r="BH108" i="5"/>
  <c r="BU108" i="5" s="1"/>
  <c r="BH109" i="5"/>
  <c r="BU109" i="5" s="1"/>
  <c r="BH110" i="5"/>
  <c r="BU110" i="5" s="1"/>
  <c r="BH111" i="5"/>
  <c r="BU111" i="5" s="1"/>
  <c r="BH112" i="5"/>
  <c r="BU112" i="5" s="1"/>
  <c r="BH113" i="5"/>
  <c r="BU113" i="5" s="1"/>
  <c r="BH114" i="5"/>
  <c r="BU114" i="5" s="1"/>
  <c r="BH115" i="5"/>
  <c r="BH116" i="5"/>
  <c r="BH117" i="5"/>
  <c r="BU117" i="5" s="1"/>
  <c r="BH118" i="5"/>
  <c r="BU118" i="5" s="1"/>
  <c r="BH119" i="5"/>
  <c r="BU119" i="5" s="1"/>
  <c r="BH120" i="5"/>
  <c r="BU120" i="5" s="1"/>
  <c r="BH121" i="5"/>
  <c r="BU121" i="5" s="1"/>
  <c r="BH122" i="5"/>
  <c r="BU122" i="5" s="1"/>
  <c r="BH123" i="5"/>
  <c r="BU123" i="5" s="1"/>
  <c r="BH124" i="5"/>
  <c r="BU124" i="5" s="1"/>
  <c r="BH125" i="5"/>
  <c r="BU125" i="5" s="1"/>
  <c r="BH126" i="5"/>
  <c r="BU126" i="5" s="1"/>
  <c r="BH127" i="5"/>
  <c r="BH128" i="5"/>
  <c r="BH129" i="5"/>
  <c r="BU129" i="5" s="1"/>
  <c r="BH130" i="5"/>
  <c r="BU130" i="5" s="1"/>
  <c r="BH131" i="5"/>
  <c r="BU131" i="5" s="1"/>
  <c r="BH132" i="5"/>
  <c r="BU132" i="5" s="1"/>
  <c r="BH133" i="5"/>
  <c r="BU133" i="5" s="1"/>
  <c r="BH134" i="5"/>
  <c r="BU134" i="5" s="1"/>
  <c r="BH135" i="5"/>
  <c r="BU135" i="5" s="1"/>
  <c r="BH136" i="5"/>
  <c r="BU136" i="5" s="1"/>
  <c r="BH137" i="5"/>
  <c r="BU137" i="5" s="1"/>
  <c r="BH138" i="5"/>
  <c r="BU138" i="5" s="1"/>
  <c r="BH139" i="5"/>
  <c r="BH140" i="5"/>
  <c r="BH141" i="5"/>
  <c r="BU141" i="5" s="1"/>
  <c r="BH142" i="5"/>
  <c r="BU142" i="5" s="1"/>
  <c r="BH143" i="5"/>
  <c r="BU143" i="5" s="1"/>
  <c r="BH144" i="5"/>
  <c r="BU144" i="5" s="1"/>
  <c r="BH145" i="5"/>
  <c r="BU145" i="5" s="1"/>
  <c r="BH146" i="5"/>
  <c r="BU146" i="5" s="1"/>
  <c r="BH147" i="5"/>
  <c r="BU147" i="5" s="1"/>
  <c r="BH148" i="5"/>
  <c r="BU148" i="5" s="1"/>
  <c r="BH149" i="5"/>
  <c r="BU149" i="5" s="1"/>
  <c r="BH150" i="5"/>
  <c r="BU150" i="5" s="1"/>
  <c r="BH151" i="5"/>
  <c r="BH152" i="5"/>
  <c r="BH153" i="5"/>
  <c r="BU153" i="5" s="1"/>
  <c r="BH154" i="5"/>
  <c r="BU154" i="5" s="1"/>
  <c r="BH155" i="5"/>
  <c r="BU155" i="5" s="1"/>
  <c r="BH156" i="5"/>
  <c r="BU156" i="5" s="1"/>
  <c r="BH157" i="5"/>
  <c r="BU157" i="5" s="1"/>
  <c r="BH158" i="5"/>
  <c r="BU158" i="5" s="1"/>
  <c r="BH159" i="5"/>
  <c r="BU159" i="5" s="1"/>
  <c r="BH160" i="5"/>
  <c r="BU160" i="5" s="1"/>
  <c r="BH161" i="5"/>
  <c r="BU161" i="5" s="1"/>
  <c r="BH162" i="5"/>
  <c r="BU162" i="5" s="1"/>
  <c r="BH163" i="5"/>
  <c r="BH164" i="5"/>
  <c r="BH165" i="5"/>
  <c r="BU165" i="5" s="1"/>
  <c r="BH166" i="5"/>
  <c r="BU166" i="5" s="1"/>
  <c r="BH167" i="5"/>
  <c r="BU167" i="5" s="1"/>
  <c r="BH168" i="5"/>
  <c r="BU168" i="5" s="1"/>
  <c r="BH169" i="5"/>
  <c r="BU169" i="5" s="1"/>
  <c r="BH170" i="5"/>
  <c r="BU170" i="5" s="1"/>
  <c r="BH171" i="5"/>
  <c r="BU171" i="5" s="1"/>
  <c r="BH172" i="5"/>
  <c r="BU172" i="5" s="1"/>
  <c r="BH173" i="5"/>
  <c r="BU173" i="5" s="1"/>
  <c r="BH174" i="5"/>
  <c r="BU174" i="5" s="1"/>
  <c r="BH6" i="5"/>
  <c r="BH7" i="5"/>
  <c r="BH8" i="5"/>
  <c r="BU8" i="5" s="1"/>
  <c r="BH9" i="5"/>
  <c r="BU9" i="5" s="1"/>
  <c r="BH10" i="5"/>
  <c r="BU10" i="5" s="1"/>
  <c r="BH11" i="5"/>
  <c r="BU11" i="5" s="1"/>
  <c r="BH12" i="5"/>
  <c r="BU12" i="5" s="1"/>
  <c r="BH13" i="5"/>
  <c r="BU13" i="5" s="1"/>
  <c r="BH14" i="5"/>
  <c r="BU14" i="5" s="1"/>
  <c r="BH15" i="5"/>
  <c r="BU15" i="5" s="1"/>
  <c r="BH16" i="5"/>
  <c r="BH17" i="5"/>
  <c r="BU17" i="5" s="1"/>
  <c r="BH18" i="5"/>
  <c r="BH19" i="5"/>
  <c r="BH20" i="5"/>
  <c r="BU20" i="5" s="1"/>
  <c r="BH21" i="5"/>
  <c r="BU21" i="5" s="1"/>
  <c r="BH22" i="5"/>
  <c r="BU22" i="5" s="1"/>
  <c r="BH23" i="5"/>
  <c r="BU23" i="5" s="1"/>
  <c r="BH24" i="5"/>
  <c r="BU24" i="5" s="1"/>
  <c r="BH25" i="5"/>
  <c r="BU25" i="5" s="1"/>
  <c r="BH26" i="5"/>
  <c r="BU26" i="5" s="1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3" i="5"/>
  <c r="AH124" i="5"/>
  <c r="AH125" i="5"/>
  <c r="AH126" i="5"/>
  <c r="AH127" i="5"/>
  <c r="AH128" i="5"/>
  <c r="AH129" i="5"/>
  <c r="AH130" i="5"/>
  <c r="AH131" i="5"/>
  <c r="AH132" i="5"/>
  <c r="AH133" i="5"/>
  <c r="AH134" i="5"/>
  <c r="AH135" i="5"/>
  <c r="AH136" i="5"/>
  <c r="AH137" i="5"/>
  <c r="AH138" i="5"/>
  <c r="AH139" i="5"/>
  <c r="AH140" i="5"/>
  <c r="AH141" i="5"/>
  <c r="AH142" i="5"/>
  <c r="AH143" i="5"/>
  <c r="AH144" i="5"/>
  <c r="AH145" i="5"/>
  <c r="AH146" i="5"/>
  <c r="AH147" i="5"/>
  <c r="AH148" i="5"/>
  <c r="AH149" i="5"/>
  <c r="AH150" i="5"/>
  <c r="AH151" i="5"/>
  <c r="AH152" i="5"/>
  <c r="AH153" i="5"/>
  <c r="AH154" i="5"/>
  <c r="AH155" i="5"/>
  <c r="AH156" i="5"/>
  <c r="AH157" i="5"/>
  <c r="AH158" i="5"/>
  <c r="AH159" i="5"/>
  <c r="AH160" i="5"/>
  <c r="AH161" i="5"/>
  <c r="AH162" i="5"/>
  <c r="AH163" i="5"/>
  <c r="AH164" i="5"/>
  <c r="AH165" i="5"/>
  <c r="AH166" i="5"/>
  <c r="AH167" i="5"/>
  <c r="AH168" i="5"/>
  <c r="AH169" i="5"/>
  <c r="AH170" i="5"/>
  <c r="AH171" i="5"/>
  <c r="AH172" i="5"/>
  <c r="AH173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U174" i="5"/>
  <c r="AH174" i="5" s="1"/>
  <c r="AU174" i="5"/>
  <c r="E38" i="8"/>
  <c r="E39" i="8"/>
  <c r="E40" i="8"/>
  <c r="E41" i="8"/>
  <c r="E42" i="8"/>
  <c r="E43" i="8"/>
  <c r="E37" i="8"/>
  <c r="E8" i="8"/>
  <c r="E9" i="8"/>
  <c r="E7" i="8"/>
  <c r="BT88" i="5"/>
  <c r="BS89" i="5"/>
  <c r="BT89" i="5"/>
  <c r="BS90" i="5"/>
  <c r="BS91" i="5"/>
  <c r="BT91" i="5"/>
  <c r="BQ92" i="5"/>
  <c r="BT92" i="5"/>
  <c r="BS93" i="5"/>
  <c r="BT93" i="5"/>
  <c r="BS94" i="5"/>
  <c r="BS95" i="5"/>
  <c r="BT95" i="5"/>
  <c r="BQ96" i="5"/>
  <c r="BT96" i="5"/>
  <c r="BS97" i="5"/>
  <c r="BT97" i="5"/>
  <c r="BS98" i="5"/>
  <c r="BS99" i="5"/>
  <c r="BT100" i="5"/>
  <c r="BS101" i="5"/>
  <c r="BT101" i="5"/>
  <c r="BS102" i="5"/>
  <c r="BS103" i="5"/>
  <c r="BT103" i="5"/>
  <c r="BQ104" i="5"/>
  <c r="BT104" i="5"/>
  <c r="BS105" i="5"/>
  <c r="BT105" i="5"/>
  <c r="BS106" i="5"/>
  <c r="BS107" i="5"/>
  <c r="BT108" i="5"/>
  <c r="BS109" i="5"/>
  <c r="BT109" i="5"/>
  <c r="BS110" i="5"/>
  <c r="BS111" i="5"/>
  <c r="BT111" i="5"/>
  <c r="BQ112" i="5"/>
  <c r="BT112" i="5"/>
  <c r="BS113" i="5"/>
  <c r="BT113" i="5"/>
  <c r="BS114" i="5"/>
  <c r="BT116" i="5"/>
  <c r="BS117" i="5"/>
  <c r="BT117" i="5"/>
  <c r="BS118" i="5"/>
  <c r="BS119" i="5"/>
  <c r="BT119" i="5"/>
  <c r="BT120" i="5"/>
  <c r="BS121" i="5"/>
  <c r="BT121" i="5"/>
  <c r="BS122" i="5"/>
  <c r="BS123" i="5"/>
  <c r="BT123" i="5"/>
  <c r="BQ124" i="5"/>
  <c r="BT124" i="5"/>
  <c r="BS125" i="5"/>
  <c r="BT125" i="5"/>
  <c r="BS126" i="5"/>
  <c r="BT135" i="5"/>
  <c r="BQ136" i="5"/>
  <c r="BT139" i="5"/>
  <c r="BQ140" i="5"/>
  <c r="BS140" i="5"/>
  <c r="BT151" i="5"/>
  <c r="BQ152" i="5"/>
  <c r="BT155" i="5"/>
  <c r="BQ156" i="5"/>
  <c r="BS156" i="5"/>
  <c r="BT167" i="5"/>
  <c r="BQ168" i="5"/>
  <c r="BT170" i="5"/>
  <c r="BT171" i="5"/>
  <c r="BQ172" i="5"/>
  <c r="BT87" i="5"/>
  <c r="BS87" i="5"/>
  <c r="BD88" i="5"/>
  <c r="BQ88" i="5" s="1"/>
  <c r="BF88" i="5"/>
  <c r="BS88" i="5" s="1"/>
  <c r="BG88" i="5"/>
  <c r="BD89" i="5"/>
  <c r="BQ89" i="5" s="1"/>
  <c r="BF89" i="5"/>
  <c r="BG89" i="5"/>
  <c r="BD90" i="5"/>
  <c r="BQ90" i="5" s="1"/>
  <c r="BF90" i="5"/>
  <c r="BG90" i="5"/>
  <c r="BT90" i="5" s="1"/>
  <c r="BD91" i="5"/>
  <c r="BQ91" i="5" s="1"/>
  <c r="BF91" i="5"/>
  <c r="BG91" i="5"/>
  <c r="BD92" i="5"/>
  <c r="BF92" i="5"/>
  <c r="BS92" i="5" s="1"/>
  <c r="BG92" i="5"/>
  <c r="BD93" i="5"/>
  <c r="BQ93" i="5" s="1"/>
  <c r="BF93" i="5"/>
  <c r="BG93" i="5"/>
  <c r="BD94" i="5"/>
  <c r="BQ94" i="5" s="1"/>
  <c r="BF94" i="5"/>
  <c r="BG94" i="5"/>
  <c r="BT94" i="5" s="1"/>
  <c r="BD95" i="5"/>
  <c r="BQ95" i="5" s="1"/>
  <c r="BF95" i="5"/>
  <c r="BG95" i="5"/>
  <c r="BD96" i="5"/>
  <c r="BF96" i="5"/>
  <c r="BS96" i="5" s="1"/>
  <c r="BG96" i="5"/>
  <c r="BD97" i="5"/>
  <c r="BQ97" i="5" s="1"/>
  <c r="BF97" i="5"/>
  <c r="BG97" i="5"/>
  <c r="BD98" i="5"/>
  <c r="BQ98" i="5" s="1"/>
  <c r="BF98" i="5"/>
  <c r="BG98" i="5"/>
  <c r="BT98" i="5" s="1"/>
  <c r="BD99" i="5"/>
  <c r="BQ99" i="5" s="1"/>
  <c r="BF99" i="5"/>
  <c r="BG99" i="5"/>
  <c r="BT99" i="5" s="1"/>
  <c r="BD100" i="5"/>
  <c r="BQ100" i="5" s="1"/>
  <c r="BF100" i="5"/>
  <c r="BS100" i="5" s="1"/>
  <c r="BG100" i="5"/>
  <c r="BD101" i="5"/>
  <c r="BQ101" i="5" s="1"/>
  <c r="BF101" i="5"/>
  <c r="BG101" i="5"/>
  <c r="BD102" i="5"/>
  <c r="BQ102" i="5" s="1"/>
  <c r="BF102" i="5"/>
  <c r="BG102" i="5"/>
  <c r="BT102" i="5" s="1"/>
  <c r="BD103" i="5"/>
  <c r="BQ103" i="5" s="1"/>
  <c r="BF103" i="5"/>
  <c r="BG103" i="5"/>
  <c r="BD104" i="5"/>
  <c r="BF104" i="5"/>
  <c r="BS104" i="5" s="1"/>
  <c r="BG104" i="5"/>
  <c r="BD105" i="5"/>
  <c r="BQ105" i="5" s="1"/>
  <c r="BF105" i="5"/>
  <c r="BG105" i="5"/>
  <c r="BD106" i="5"/>
  <c r="BQ106" i="5" s="1"/>
  <c r="BF106" i="5"/>
  <c r="BG106" i="5"/>
  <c r="BT106" i="5" s="1"/>
  <c r="BD107" i="5"/>
  <c r="BQ107" i="5" s="1"/>
  <c r="BF107" i="5"/>
  <c r="BG107" i="5"/>
  <c r="BT107" i="5" s="1"/>
  <c r="BD108" i="5"/>
  <c r="BQ108" i="5" s="1"/>
  <c r="BF108" i="5"/>
  <c r="BS108" i="5" s="1"/>
  <c r="BG108" i="5"/>
  <c r="BD109" i="5"/>
  <c r="BQ109" i="5" s="1"/>
  <c r="BF109" i="5"/>
  <c r="BG109" i="5"/>
  <c r="BD110" i="5"/>
  <c r="BQ110" i="5" s="1"/>
  <c r="BF110" i="5"/>
  <c r="BG110" i="5"/>
  <c r="BT110" i="5" s="1"/>
  <c r="BD111" i="5"/>
  <c r="BQ111" i="5" s="1"/>
  <c r="BF111" i="5"/>
  <c r="BG111" i="5"/>
  <c r="BD112" i="5"/>
  <c r="BF112" i="5"/>
  <c r="BS112" i="5" s="1"/>
  <c r="BG112" i="5"/>
  <c r="BD113" i="5"/>
  <c r="BQ113" i="5" s="1"/>
  <c r="BF113" i="5"/>
  <c r="BG113" i="5"/>
  <c r="BD114" i="5"/>
  <c r="BQ114" i="5" s="1"/>
  <c r="BF114" i="5"/>
  <c r="BG114" i="5"/>
  <c r="BT114" i="5" s="1"/>
  <c r="BD115" i="5"/>
  <c r="BQ115" i="5" s="1"/>
  <c r="BF115" i="5"/>
  <c r="BS115" i="5" s="1"/>
  <c r="BG115" i="5"/>
  <c r="BT115" i="5" s="1"/>
  <c r="BD116" i="5"/>
  <c r="BQ116" i="5" s="1"/>
  <c r="BF116" i="5"/>
  <c r="BS116" i="5" s="1"/>
  <c r="BG116" i="5"/>
  <c r="BD117" i="5"/>
  <c r="BQ117" i="5" s="1"/>
  <c r="BF117" i="5"/>
  <c r="BG117" i="5"/>
  <c r="BD118" i="5"/>
  <c r="BQ118" i="5" s="1"/>
  <c r="BF118" i="5"/>
  <c r="BG118" i="5"/>
  <c r="BT118" i="5" s="1"/>
  <c r="BD119" i="5"/>
  <c r="BQ119" i="5" s="1"/>
  <c r="BF119" i="5"/>
  <c r="BG119" i="5"/>
  <c r="BD120" i="5"/>
  <c r="BQ120" i="5" s="1"/>
  <c r="BF120" i="5"/>
  <c r="BS120" i="5" s="1"/>
  <c r="BG120" i="5"/>
  <c r="BD121" i="5"/>
  <c r="BQ121" i="5" s="1"/>
  <c r="BF121" i="5"/>
  <c r="BG121" i="5"/>
  <c r="BD122" i="5"/>
  <c r="BQ122" i="5" s="1"/>
  <c r="BF122" i="5"/>
  <c r="BG122" i="5"/>
  <c r="BT122" i="5" s="1"/>
  <c r="BD123" i="5"/>
  <c r="BQ123" i="5" s="1"/>
  <c r="BF123" i="5"/>
  <c r="BG123" i="5"/>
  <c r="BD124" i="5"/>
  <c r="BF124" i="5"/>
  <c r="BS124" i="5" s="1"/>
  <c r="BG124" i="5"/>
  <c r="BD125" i="5"/>
  <c r="BQ125" i="5" s="1"/>
  <c r="BF125" i="5"/>
  <c r="BG125" i="5"/>
  <c r="BD126" i="5"/>
  <c r="BQ126" i="5" s="1"/>
  <c r="BF126" i="5"/>
  <c r="BG126" i="5"/>
  <c r="BT126" i="5" s="1"/>
  <c r="BD127" i="5"/>
  <c r="BQ127" i="5" s="1"/>
  <c r="BF127" i="5"/>
  <c r="BS127" i="5" s="1"/>
  <c r="BG127" i="5"/>
  <c r="BT127" i="5" s="1"/>
  <c r="BD128" i="5"/>
  <c r="BQ128" i="5" s="1"/>
  <c r="BF128" i="5"/>
  <c r="BS128" i="5" s="1"/>
  <c r="BG128" i="5"/>
  <c r="BT128" i="5" s="1"/>
  <c r="BD129" i="5"/>
  <c r="BQ129" i="5" s="1"/>
  <c r="BF129" i="5"/>
  <c r="BS129" i="5" s="1"/>
  <c r="BG129" i="5"/>
  <c r="BT129" i="5" s="1"/>
  <c r="BD130" i="5"/>
  <c r="BQ130" i="5" s="1"/>
  <c r="BF130" i="5"/>
  <c r="BS130" i="5" s="1"/>
  <c r="BG130" i="5"/>
  <c r="BT130" i="5" s="1"/>
  <c r="BD131" i="5"/>
  <c r="BQ131" i="5" s="1"/>
  <c r="BF131" i="5"/>
  <c r="BS131" i="5" s="1"/>
  <c r="BG131" i="5"/>
  <c r="BT131" i="5" s="1"/>
  <c r="BD132" i="5"/>
  <c r="BQ132" i="5" s="1"/>
  <c r="BF132" i="5"/>
  <c r="BS132" i="5" s="1"/>
  <c r="BG132" i="5"/>
  <c r="BT132" i="5" s="1"/>
  <c r="BD133" i="5"/>
  <c r="BQ133" i="5" s="1"/>
  <c r="BF133" i="5"/>
  <c r="BS133" i="5" s="1"/>
  <c r="BG133" i="5"/>
  <c r="BT133" i="5" s="1"/>
  <c r="BD134" i="5"/>
  <c r="BQ134" i="5" s="1"/>
  <c r="BF134" i="5"/>
  <c r="BS134" i="5" s="1"/>
  <c r="BG134" i="5"/>
  <c r="BT134" i="5" s="1"/>
  <c r="BD135" i="5"/>
  <c r="BQ135" i="5" s="1"/>
  <c r="BF135" i="5"/>
  <c r="BS135" i="5" s="1"/>
  <c r="BG135" i="5"/>
  <c r="BD136" i="5"/>
  <c r="BF136" i="5"/>
  <c r="BS136" i="5" s="1"/>
  <c r="BG136" i="5"/>
  <c r="BT136" i="5" s="1"/>
  <c r="BD137" i="5"/>
  <c r="BQ137" i="5" s="1"/>
  <c r="BF137" i="5"/>
  <c r="BS137" i="5" s="1"/>
  <c r="BG137" i="5"/>
  <c r="BT137" i="5" s="1"/>
  <c r="BD138" i="5"/>
  <c r="BQ138" i="5" s="1"/>
  <c r="BF138" i="5"/>
  <c r="BS138" i="5" s="1"/>
  <c r="BG138" i="5"/>
  <c r="BT138" i="5" s="1"/>
  <c r="BD139" i="5"/>
  <c r="BQ139" i="5" s="1"/>
  <c r="BF139" i="5"/>
  <c r="BS139" i="5" s="1"/>
  <c r="BG139" i="5"/>
  <c r="BD140" i="5"/>
  <c r="BF140" i="5"/>
  <c r="BG140" i="5"/>
  <c r="BT140" i="5" s="1"/>
  <c r="BD141" i="5"/>
  <c r="BQ141" i="5" s="1"/>
  <c r="BF141" i="5"/>
  <c r="BS141" i="5" s="1"/>
  <c r="BG141" i="5"/>
  <c r="BT141" i="5" s="1"/>
  <c r="BD142" i="5"/>
  <c r="BQ142" i="5" s="1"/>
  <c r="BF142" i="5"/>
  <c r="BS142" i="5" s="1"/>
  <c r="BG142" i="5"/>
  <c r="BT142" i="5" s="1"/>
  <c r="BD143" i="5"/>
  <c r="BQ143" i="5" s="1"/>
  <c r="BF143" i="5"/>
  <c r="BS143" i="5" s="1"/>
  <c r="BG143" i="5"/>
  <c r="BT143" i="5" s="1"/>
  <c r="BD144" i="5"/>
  <c r="BQ144" i="5" s="1"/>
  <c r="BF144" i="5"/>
  <c r="BS144" i="5" s="1"/>
  <c r="BG144" i="5"/>
  <c r="BT144" i="5" s="1"/>
  <c r="BD145" i="5"/>
  <c r="BQ145" i="5" s="1"/>
  <c r="BF145" i="5"/>
  <c r="BS145" i="5" s="1"/>
  <c r="BG145" i="5"/>
  <c r="BT145" i="5" s="1"/>
  <c r="BD146" i="5"/>
  <c r="BQ146" i="5" s="1"/>
  <c r="BF146" i="5"/>
  <c r="BS146" i="5" s="1"/>
  <c r="BG146" i="5"/>
  <c r="BT146" i="5" s="1"/>
  <c r="BD147" i="5"/>
  <c r="BQ147" i="5" s="1"/>
  <c r="BF147" i="5"/>
  <c r="BS147" i="5" s="1"/>
  <c r="BG147" i="5"/>
  <c r="BT147" i="5" s="1"/>
  <c r="BD148" i="5"/>
  <c r="BQ148" i="5" s="1"/>
  <c r="BF148" i="5"/>
  <c r="BS148" i="5" s="1"/>
  <c r="BG148" i="5"/>
  <c r="BT148" i="5" s="1"/>
  <c r="BD149" i="5"/>
  <c r="BQ149" i="5" s="1"/>
  <c r="BF149" i="5"/>
  <c r="BS149" i="5" s="1"/>
  <c r="BG149" i="5"/>
  <c r="BT149" i="5" s="1"/>
  <c r="BD150" i="5"/>
  <c r="BQ150" i="5" s="1"/>
  <c r="BF150" i="5"/>
  <c r="BS150" i="5" s="1"/>
  <c r="BG150" i="5"/>
  <c r="BT150" i="5" s="1"/>
  <c r="BD151" i="5"/>
  <c r="BQ151" i="5" s="1"/>
  <c r="BF151" i="5"/>
  <c r="BS151" i="5" s="1"/>
  <c r="BG151" i="5"/>
  <c r="BD152" i="5"/>
  <c r="BF152" i="5"/>
  <c r="BS152" i="5" s="1"/>
  <c r="BG152" i="5"/>
  <c r="BT152" i="5" s="1"/>
  <c r="BD153" i="5"/>
  <c r="BQ153" i="5" s="1"/>
  <c r="BF153" i="5"/>
  <c r="BS153" i="5" s="1"/>
  <c r="BG153" i="5"/>
  <c r="BT153" i="5" s="1"/>
  <c r="BD154" i="5"/>
  <c r="BQ154" i="5" s="1"/>
  <c r="BF154" i="5"/>
  <c r="BS154" i="5" s="1"/>
  <c r="BG154" i="5"/>
  <c r="BT154" i="5" s="1"/>
  <c r="BD155" i="5"/>
  <c r="BQ155" i="5" s="1"/>
  <c r="BF155" i="5"/>
  <c r="BS155" i="5" s="1"/>
  <c r="BG155" i="5"/>
  <c r="BD156" i="5"/>
  <c r="BF156" i="5"/>
  <c r="BG156" i="5"/>
  <c r="BT156" i="5" s="1"/>
  <c r="BD157" i="5"/>
  <c r="BQ157" i="5" s="1"/>
  <c r="BF157" i="5"/>
  <c r="BS157" i="5" s="1"/>
  <c r="BG157" i="5"/>
  <c r="BT157" i="5" s="1"/>
  <c r="BD158" i="5"/>
  <c r="BQ158" i="5" s="1"/>
  <c r="BF158" i="5"/>
  <c r="BS158" i="5" s="1"/>
  <c r="BG158" i="5"/>
  <c r="BT158" i="5" s="1"/>
  <c r="BD159" i="5"/>
  <c r="BQ159" i="5" s="1"/>
  <c r="BF159" i="5"/>
  <c r="BS159" i="5" s="1"/>
  <c r="BG159" i="5"/>
  <c r="BT159" i="5" s="1"/>
  <c r="BD160" i="5"/>
  <c r="BQ160" i="5" s="1"/>
  <c r="BF160" i="5"/>
  <c r="BS160" i="5" s="1"/>
  <c r="BG160" i="5"/>
  <c r="BT160" i="5" s="1"/>
  <c r="BD161" i="5"/>
  <c r="BQ161" i="5" s="1"/>
  <c r="BF161" i="5"/>
  <c r="BS161" i="5" s="1"/>
  <c r="BG161" i="5"/>
  <c r="BT161" i="5" s="1"/>
  <c r="BD162" i="5"/>
  <c r="BQ162" i="5" s="1"/>
  <c r="BF162" i="5"/>
  <c r="BS162" i="5" s="1"/>
  <c r="BG162" i="5"/>
  <c r="BT162" i="5" s="1"/>
  <c r="BD163" i="5"/>
  <c r="BQ163" i="5" s="1"/>
  <c r="BF163" i="5"/>
  <c r="BS163" i="5" s="1"/>
  <c r="BG163" i="5"/>
  <c r="BT163" i="5" s="1"/>
  <c r="BD164" i="5"/>
  <c r="BQ164" i="5" s="1"/>
  <c r="BF164" i="5"/>
  <c r="BS164" i="5" s="1"/>
  <c r="BG164" i="5"/>
  <c r="BT164" i="5" s="1"/>
  <c r="BD165" i="5"/>
  <c r="BQ165" i="5" s="1"/>
  <c r="BF165" i="5"/>
  <c r="BS165" i="5" s="1"/>
  <c r="BG165" i="5"/>
  <c r="BT165" i="5" s="1"/>
  <c r="BD166" i="5"/>
  <c r="BQ166" i="5" s="1"/>
  <c r="BF166" i="5"/>
  <c r="BS166" i="5" s="1"/>
  <c r="BG166" i="5"/>
  <c r="BT166" i="5" s="1"/>
  <c r="BD167" i="5"/>
  <c r="BQ167" i="5" s="1"/>
  <c r="BF167" i="5"/>
  <c r="BS167" i="5" s="1"/>
  <c r="BG167" i="5"/>
  <c r="BD168" i="5"/>
  <c r="BF168" i="5"/>
  <c r="BS168" i="5" s="1"/>
  <c r="BG168" i="5"/>
  <c r="BT168" i="5" s="1"/>
  <c r="BD169" i="5"/>
  <c r="BQ169" i="5" s="1"/>
  <c r="BF169" i="5"/>
  <c r="BS169" i="5" s="1"/>
  <c r="BG169" i="5"/>
  <c r="BT169" i="5" s="1"/>
  <c r="BD170" i="5"/>
  <c r="BQ170" i="5" s="1"/>
  <c r="BF170" i="5"/>
  <c r="BS170" i="5" s="1"/>
  <c r="BG170" i="5"/>
  <c r="BD171" i="5"/>
  <c r="BQ171" i="5" s="1"/>
  <c r="BF171" i="5"/>
  <c r="BS171" i="5" s="1"/>
  <c r="BG171" i="5"/>
  <c r="BD172" i="5"/>
  <c r="BF172" i="5"/>
  <c r="BS172" i="5" s="1"/>
  <c r="BG172" i="5"/>
  <c r="BT172" i="5" s="1"/>
  <c r="BD173" i="5"/>
  <c r="BQ173" i="5" s="1"/>
  <c r="BF173" i="5"/>
  <c r="BS173" i="5" s="1"/>
  <c r="BG173" i="5"/>
  <c r="BT173" i="5" s="1"/>
  <c r="BG87" i="5"/>
  <c r="BF87" i="5"/>
  <c r="BD87" i="5"/>
  <c r="BQ87" i="5" s="1"/>
  <c r="BE174" i="5"/>
  <c r="AT174" i="5"/>
  <c r="AS174" i="5"/>
  <c r="AD88" i="5"/>
  <c r="AE88" i="5"/>
  <c r="AF88" i="5"/>
  <c r="AG88" i="5"/>
  <c r="AD89" i="5"/>
  <c r="AE89" i="5"/>
  <c r="AF89" i="5"/>
  <c r="AG89" i="5"/>
  <c r="AD90" i="5"/>
  <c r="AE90" i="5"/>
  <c r="AF90" i="5"/>
  <c r="AG90" i="5"/>
  <c r="AD91" i="5"/>
  <c r="AE91" i="5"/>
  <c r="AF91" i="5"/>
  <c r="AG91" i="5"/>
  <c r="AD92" i="5"/>
  <c r="AE92" i="5"/>
  <c r="AF92" i="5"/>
  <c r="AG92" i="5"/>
  <c r="AD93" i="5"/>
  <c r="AE93" i="5"/>
  <c r="AF93" i="5"/>
  <c r="AG93" i="5"/>
  <c r="AD94" i="5"/>
  <c r="AE94" i="5"/>
  <c r="AF94" i="5"/>
  <c r="AG94" i="5"/>
  <c r="AD95" i="5"/>
  <c r="AE95" i="5"/>
  <c r="AF95" i="5"/>
  <c r="AG95" i="5"/>
  <c r="AD96" i="5"/>
  <c r="AE96" i="5"/>
  <c r="AF96" i="5"/>
  <c r="AG96" i="5"/>
  <c r="AD97" i="5"/>
  <c r="AE97" i="5"/>
  <c r="AF97" i="5"/>
  <c r="AG97" i="5"/>
  <c r="AD98" i="5"/>
  <c r="AE98" i="5"/>
  <c r="AF98" i="5"/>
  <c r="AG98" i="5"/>
  <c r="AD99" i="5"/>
  <c r="AE99" i="5"/>
  <c r="AF99" i="5"/>
  <c r="AG99" i="5"/>
  <c r="AD100" i="5"/>
  <c r="AE100" i="5"/>
  <c r="AF100" i="5"/>
  <c r="AG100" i="5"/>
  <c r="AD101" i="5"/>
  <c r="AE101" i="5"/>
  <c r="AF101" i="5"/>
  <c r="AG101" i="5"/>
  <c r="AD102" i="5"/>
  <c r="AE102" i="5"/>
  <c r="AF102" i="5"/>
  <c r="AG102" i="5"/>
  <c r="AD103" i="5"/>
  <c r="AE103" i="5"/>
  <c r="AF103" i="5"/>
  <c r="AG103" i="5"/>
  <c r="AD104" i="5"/>
  <c r="AE104" i="5"/>
  <c r="AF104" i="5"/>
  <c r="AG104" i="5"/>
  <c r="AD105" i="5"/>
  <c r="AE105" i="5"/>
  <c r="AF105" i="5"/>
  <c r="AG105" i="5"/>
  <c r="AD106" i="5"/>
  <c r="AE106" i="5"/>
  <c r="AF106" i="5"/>
  <c r="AG106" i="5"/>
  <c r="AD107" i="5"/>
  <c r="AE107" i="5"/>
  <c r="AF107" i="5"/>
  <c r="AG107" i="5"/>
  <c r="AD108" i="5"/>
  <c r="AE108" i="5"/>
  <c r="AF108" i="5"/>
  <c r="AG108" i="5"/>
  <c r="AD109" i="5"/>
  <c r="AE109" i="5"/>
  <c r="AF109" i="5"/>
  <c r="AG109" i="5"/>
  <c r="AD110" i="5"/>
  <c r="AE110" i="5"/>
  <c r="AF110" i="5"/>
  <c r="AG110" i="5"/>
  <c r="AD111" i="5"/>
  <c r="AE111" i="5"/>
  <c r="AF111" i="5"/>
  <c r="AG111" i="5"/>
  <c r="AD112" i="5"/>
  <c r="AE112" i="5"/>
  <c r="AF112" i="5"/>
  <c r="AG112" i="5"/>
  <c r="AD113" i="5"/>
  <c r="AE113" i="5"/>
  <c r="AF113" i="5"/>
  <c r="AG113" i="5"/>
  <c r="AD114" i="5"/>
  <c r="AE114" i="5"/>
  <c r="AF114" i="5"/>
  <c r="AG114" i="5"/>
  <c r="AD115" i="5"/>
  <c r="AE115" i="5"/>
  <c r="AF115" i="5"/>
  <c r="AG115" i="5"/>
  <c r="AD116" i="5"/>
  <c r="AE116" i="5"/>
  <c r="AF116" i="5"/>
  <c r="AG116" i="5"/>
  <c r="AD117" i="5"/>
  <c r="AE117" i="5"/>
  <c r="AF117" i="5"/>
  <c r="AG117" i="5"/>
  <c r="AD118" i="5"/>
  <c r="AE118" i="5"/>
  <c r="AF118" i="5"/>
  <c r="AG118" i="5"/>
  <c r="AD119" i="5"/>
  <c r="AE119" i="5"/>
  <c r="AF119" i="5"/>
  <c r="AG119" i="5"/>
  <c r="AD120" i="5"/>
  <c r="AE120" i="5"/>
  <c r="AF120" i="5"/>
  <c r="AG120" i="5"/>
  <c r="AD121" i="5"/>
  <c r="AE121" i="5"/>
  <c r="AF121" i="5"/>
  <c r="AG121" i="5"/>
  <c r="AD122" i="5"/>
  <c r="AE122" i="5"/>
  <c r="AF122" i="5"/>
  <c r="AG122" i="5"/>
  <c r="AD123" i="5"/>
  <c r="AE123" i="5"/>
  <c r="AF123" i="5"/>
  <c r="AG123" i="5"/>
  <c r="AD124" i="5"/>
  <c r="AE124" i="5"/>
  <c r="AF124" i="5"/>
  <c r="AG124" i="5"/>
  <c r="AD125" i="5"/>
  <c r="AE125" i="5"/>
  <c r="AF125" i="5"/>
  <c r="AG125" i="5"/>
  <c r="AD126" i="5"/>
  <c r="AE126" i="5"/>
  <c r="AF126" i="5"/>
  <c r="AG126" i="5"/>
  <c r="AD127" i="5"/>
  <c r="AE127" i="5"/>
  <c r="AF127" i="5"/>
  <c r="AG127" i="5"/>
  <c r="AD128" i="5"/>
  <c r="AE128" i="5"/>
  <c r="AF128" i="5"/>
  <c r="AG128" i="5"/>
  <c r="AD129" i="5"/>
  <c r="AE129" i="5"/>
  <c r="AF129" i="5"/>
  <c r="AG129" i="5"/>
  <c r="AD130" i="5"/>
  <c r="AE130" i="5"/>
  <c r="AF130" i="5"/>
  <c r="AG130" i="5"/>
  <c r="AD131" i="5"/>
  <c r="AE131" i="5"/>
  <c r="AF131" i="5"/>
  <c r="AG131" i="5"/>
  <c r="AD132" i="5"/>
  <c r="AE132" i="5"/>
  <c r="AF132" i="5"/>
  <c r="AG132" i="5"/>
  <c r="AD133" i="5"/>
  <c r="AE133" i="5"/>
  <c r="AF133" i="5"/>
  <c r="AG133" i="5"/>
  <c r="AD134" i="5"/>
  <c r="AE134" i="5"/>
  <c r="AF134" i="5"/>
  <c r="AG134" i="5"/>
  <c r="AD135" i="5"/>
  <c r="AE135" i="5"/>
  <c r="AF135" i="5"/>
  <c r="AG135" i="5"/>
  <c r="AD136" i="5"/>
  <c r="AE136" i="5"/>
  <c r="AF136" i="5"/>
  <c r="AG136" i="5"/>
  <c r="AD137" i="5"/>
  <c r="AE137" i="5"/>
  <c r="AF137" i="5"/>
  <c r="AG137" i="5"/>
  <c r="AD138" i="5"/>
  <c r="AE138" i="5"/>
  <c r="AF138" i="5"/>
  <c r="AG138" i="5"/>
  <c r="AD139" i="5"/>
  <c r="AE139" i="5"/>
  <c r="AF139" i="5"/>
  <c r="AG139" i="5"/>
  <c r="AD140" i="5"/>
  <c r="AE140" i="5"/>
  <c r="AF140" i="5"/>
  <c r="AG140" i="5"/>
  <c r="AD141" i="5"/>
  <c r="AE141" i="5"/>
  <c r="AF141" i="5"/>
  <c r="AG141" i="5"/>
  <c r="AD142" i="5"/>
  <c r="AE142" i="5"/>
  <c r="AF142" i="5"/>
  <c r="AG142" i="5"/>
  <c r="AD143" i="5"/>
  <c r="AE143" i="5"/>
  <c r="AF143" i="5"/>
  <c r="AG143" i="5"/>
  <c r="AD144" i="5"/>
  <c r="AE144" i="5"/>
  <c r="AF144" i="5"/>
  <c r="AG144" i="5"/>
  <c r="AD145" i="5"/>
  <c r="AE145" i="5"/>
  <c r="AF145" i="5"/>
  <c r="AG145" i="5"/>
  <c r="AD146" i="5"/>
  <c r="AE146" i="5"/>
  <c r="AF146" i="5"/>
  <c r="AG146" i="5"/>
  <c r="AD147" i="5"/>
  <c r="AE147" i="5"/>
  <c r="AF147" i="5"/>
  <c r="AG147" i="5"/>
  <c r="AD148" i="5"/>
  <c r="AE148" i="5"/>
  <c r="AF148" i="5"/>
  <c r="AG148" i="5"/>
  <c r="AD149" i="5"/>
  <c r="AE149" i="5"/>
  <c r="AF149" i="5"/>
  <c r="AG149" i="5"/>
  <c r="AD150" i="5"/>
  <c r="AE150" i="5"/>
  <c r="AF150" i="5"/>
  <c r="AG150" i="5"/>
  <c r="AD151" i="5"/>
  <c r="AE151" i="5"/>
  <c r="AF151" i="5"/>
  <c r="AG151" i="5"/>
  <c r="AD152" i="5"/>
  <c r="AE152" i="5"/>
  <c r="AF152" i="5"/>
  <c r="AG152" i="5"/>
  <c r="AD153" i="5"/>
  <c r="AE153" i="5"/>
  <c r="AF153" i="5"/>
  <c r="AG153" i="5"/>
  <c r="AD154" i="5"/>
  <c r="AE154" i="5"/>
  <c r="AF154" i="5"/>
  <c r="AG154" i="5"/>
  <c r="AD155" i="5"/>
  <c r="AE155" i="5"/>
  <c r="AF155" i="5"/>
  <c r="AG155" i="5"/>
  <c r="AD156" i="5"/>
  <c r="AE156" i="5"/>
  <c r="AF156" i="5"/>
  <c r="AG156" i="5"/>
  <c r="AD157" i="5"/>
  <c r="AE157" i="5"/>
  <c r="AF157" i="5"/>
  <c r="AG157" i="5"/>
  <c r="AD158" i="5"/>
  <c r="AE158" i="5"/>
  <c r="AF158" i="5"/>
  <c r="AG158" i="5"/>
  <c r="AD159" i="5"/>
  <c r="AE159" i="5"/>
  <c r="AF159" i="5"/>
  <c r="AG159" i="5"/>
  <c r="AD160" i="5"/>
  <c r="AE160" i="5"/>
  <c r="AF160" i="5"/>
  <c r="AG160" i="5"/>
  <c r="AD161" i="5"/>
  <c r="AE161" i="5"/>
  <c r="AF161" i="5"/>
  <c r="AG161" i="5"/>
  <c r="AD162" i="5"/>
  <c r="AE162" i="5"/>
  <c r="AF162" i="5"/>
  <c r="AG162" i="5"/>
  <c r="AD163" i="5"/>
  <c r="AE163" i="5"/>
  <c r="AF163" i="5"/>
  <c r="AG163" i="5"/>
  <c r="AD164" i="5"/>
  <c r="AE164" i="5"/>
  <c r="AF164" i="5"/>
  <c r="AG164" i="5"/>
  <c r="AD165" i="5"/>
  <c r="AE165" i="5"/>
  <c r="AF165" i="5"/>
  <c r="AG165" i="5"/>
  <c r="AD166" i="5"/>
  <c r="AE166" i="5"/>
  <c r="AF166" i="5"/>
  <c r="AG166" i="5"/>
  <c r="AD167" i="5"/>
  <c r="AE167" i="5"/>
  <c r="AF167" i="5"/>
  <c r="AG167" i="5"/>
  <c r="AD168" i="5"/>
  <c r="AE168" i="5"/>
  <c r="AF168" i="5"/>
  <c r="AG168" i="5"/>
  <c r="AD169" i="5"/>
  <c r="AE169" i="5"/>
  <c r="AF169" i="5"/>
  <c r="AG169" i="5"/>
  <c r="AD170" i="5"/>
  <c r="AE170" i="5"/>
  <c r="AF170" i="5"/>
  <c r="AG170" i="5"/>
  <c r="AD171" i="5"/>
  <c r="AE171" i="5"/>
  <c r="AF171" i="5"/>
  <c r="AG171" i="5"/>
  <c r="AD172" i="5"/>
  <c r="AE172" i="5"/>
  <c r="AF172" i="5"/>
  <c r="AG172" i="5"/>
  <c r="AD173" i="5"/>
  <c r="AE173" i="5"/>
  <c r="AF173" i="5"/>
  <c r="AG173" i="5"/>
  <c r="AF174" i="5"/>
  <c r="AG87" i="5"/>
  <c r="AF87" i="5"/>
  <c r="AE87" i="5"/>
  <c r="AD87" i="5"/>
  <c r="R174" i="5"/>
  <c r="AE174" i="5" s="1"/>
  <c r="S174" i="5"/>
  <c r="T174" i="5"/>
  <c r="AG174" i="5" s="1"/>
  <c r="W174" i="5"/>
  <c r="Q174" i="5"/>
  <c r="E174" i="5"/>
  <c r="F174" i="5"/>
  <c r="G174" i="5"/>
  <c r="H174" i="5"/>
  <c r="I174" i="5"/>
  <c r="AI174" i="5" s="1"/>
  <c r="J174" i="5"/>
  <c r="K174" i="5"/>
  <c r="L174" i="5"/>
  <c r="M174" i="5"/>
  <c r="N174" i="5"/>
  <c r="D174" i="5"/>
  <c r="AD174" i="5" s="1"/>
  <c r="BQ71" i="5"/>
  <c r="BD54" i="5"/>
  <c r="BQ54" i="5" s="1"/>
  <c r="BT54" i="5"/>
  <c r="BQ53" i="5"/>
  <c r="BT52" i="5"/>
  <c r="BQ52" i="5"/>
  <c r="BQ51" i="5"/>
  <c r="BT50" i="5"/>
  <c r="BQ50" i="5"/>
  <c r="BT48" i="5"/>
  <c r="BQ48" i="5"/>
  <c r="BS46" i="5"/>
  <c r="BQ46" i="5"/>
  <c r="BS45" i="5"/>
  <c r="BT44" i="5"/>
  <c r="BQ44" i="5"/>
  <c r="BQ43" i="5"/>
  <c r="BS42" i="5"/>
  <c r="BQ42" i="5"/>
  <c r="BT41" i="5"/>
  <c r="BS41" i="5"/>
  <c r="BT40" i="5"/>
  <c r="BQ40" i="5"/>
  <c r="BS38" i="5"/>
  <c r="BQ38" i="5"/>
  <c r="BT37" i="5"/>
  <c r="BS37" i="5"/>
  <c r="BQ37" i="5"/>
  <c r="BT36" i="5"/>
  <c r="BQ36" i="5"/>
  <c r="BQ34" i="5"/>
  <c r="BT33" i="5"/>
  <c r="BS33" i="5"/>
  <c r="BT7" i="5"/>
  <c r="BT8" i="5"/>
  <c r="BT12" i="5"/>
  <c r="BQ13" i="5"/>
  <c r="BT13" i="5"/>
  <c r="BT15" i="5"/>
  <c r="BT16" i="5"/>
  <c r="BQ17" i="5"/>
  <c r="BS17" i="5"/>
  <c r="BT17" i="5"/>
  <c r="BT20" i="5"/>
  <c r="BS21" i="5"/>
  <c r="BT21" i="5"/>
  <c r="BQ22" i="5"/>
  <c r="BS22" i="5"/>
  <c r="BT24" i="5"/>
  <c r="BS25" i="5"/>
  <c r="BT25" i="5"/>
  <c r="BQ26" i="5"/>
  <c r="BS26" i="5"/>
  <c r="BT26" i="5"/>
  <c r="BD34" i="5"/>
  <c r="BF34" i="5"/>
  <c r="BS34" i="5" s="1"/>
  <c r="BG34" i="5"/>
  <c r="BT34" i="5" s="1"/>
  <c r="BD35" i="5"/>
  <c r="BQ35" i="5" s="1"/>
  <c r="BF35" i="5"/>
  <c r="BS35" i="5" s="1"/>
  <c r="BG35" i="5"/>
  <c r="BT35" i="5" s="1"/>
  <c r="BD36" i="5"/>
  <c r="BF36" i="5"/>
  <c r="BS36" i="5" s="1"/>
  <c r="BG36" i="5"/>
  <c r="BD37" i="5"/>
  <c r="BF37" i="5"/>
  <c r="BG37" i="5"/>
  <c r="BD38" i="5"/>
  <c r="BF38" i="5"/>
  <c r="BG38" i="5"/>
  <c r="BT38" i="5" s="1"/>
  <c r="BD39" i="5"/>
  <c r="BQ39" i="5" s="1"/>
  <c r="BF39" i="5"/>
  <c r="BS39" i="5" s="1"/>
  <c r="BG39" i="5"/>
  <c r="BT39" i="5" s="1"/>
  <c r="BD40" i="5"/>
  <c r="BF40" i="5"/>
  <c r="BS40" i="5" s="1"/>
  <c r="BG40" i="5"/>
  <c r="BD41" i="5"/>
  <c r="BQ41" i="5" s="1"/>
  <c r="BF41" i="5"/>
  <c r="BG41" i="5"/>
  <c r="BD42" i="5"/>
  <c r="BF42" i="5"/>
  <c r="BG42" i="5"/>
  <c r="BT42" i="5" s="1"/>
  <c r="BD43" i="5"/>
  <c r="BD70" i="5" s="1"/>
  <c r="BQ70" i="5" s="1"/>
  <c r="BF43" i="5"/>
  <c r="BS43" i="5" s="1"/>
  <c r="BG43" i="5"/>
  <c r="BD44" i="5"/>
  <c r="BF44" i="5"/>
  <c r="BS44" i="5" s="1"/>
  <c r="BG44" i="5"/>
  <c r="BD45" i="5"/>
  <c r="BQ45" i="5" s="1"/>
  <c r="BF45" i="5"/>
  <c r="BG45" i="5"/>
  <c r="BT45" i="5" s="1"/>
  <c r="BD46" i="5"/>
  <c r="BF46" i="5"/>
  <c r="BG46" i="5"/>
  <c r="BT46" i="5" s="1"/>
  <c r="BD47" i="5"/>
  <c r="BD74" i="5" s="1"/>
  <c r="BF47" i="5"/>
  <c r="BS47" i="5" s="1"/>
  <c r="BG47" i="5"/>
  <c r="BT47" i="5" s="1"/>
  <c r="BD48" i="5"/>
  <c r="BF48" i="5"/>
  <c r="BS48" i="5" s="1"/>
  <c r="BG48" i="5"/>
  <c r="BD49" i="5"/>
  <c r="BQ49" i="5" s="1"/>
  <c r="BF49" i="5"/>
  <c r="BS49" i="5" s="1"/>
  <c r="BG49" i="5"/>
  <c r="BT49" i="5" s="1"/>
  <c r="BD50" i="5"/>
  <c r="BF50" i="5"/>
  <c r="BS50" i="5" s="1"/>
  <c r="BG50" i="5"/>
  <c r="BD51" i="5"/>
  <c r="BD78" i="5" s="1"/>
  <c r="BQ78" i="5" s="1"/>
  <c r="BF51" i="5"/>
  <c r="BS51" i="5" s="1"/>
  <c r="BG51" i="5"/>
  <c r="BT51" i="5" s="1"/>
  <c r="BD52" i="5"/>
  <c r="BF52" i="5"/>
  <c r="BS52" i="5" s="1"/>
  <c r="BG52" i="5"/>
  <c r="BD53" i="5"/>
  <c r="BF53" i="5"/>
  <c r="BS53" i="5" s="1"/>
  <c r="BG53" i="5"/>
  <c r="BT53" i="5" s="1"/>
  <c r="BG33" i="5"/>
  <c r="BF33" i="5"/>
  <c r="BD33" i="5"/>
  <c r="BQ33" i="5" s="1"/>
  <c r="BD7" i="5"/>
  <c r="BD61" i="5" s="1"/>
  <c r="BQ61" i="5" s="1"/>
  <c r="BF7" i="5"/>
  <c r="BS7" i="5" s="1"/>
  <c r="BG7" i="5"/>
  <c r="BD8" i="5"/>
  <c r="BQ8" i="5" s="1"/>
  <c r="BF8" i="5"/>
  <c r="BF62" i="5" s="1"/>
  <c r="BS62" i="5" s="1"/>
  <c r="BG8" i="5"/>
  <c r="BD9" i="5"/>
  <c r="BQ9" i="5" s="1"/>
  <c r="BF9" i="5"/>
  <c r="BS9" i="5" s="1"/>
  <c r="BG9" i="5"/>
  <c r="BT9" i="5" s="1"/>
  <c r="BD10" i="5"/>
  <c r="BD64" i="5" s="1"/>
  <c r="BQ64" i="5" s="1"/>
  <c r="BF10" i="5"/>
  <c r="BS10" i="5" s="1"/>
  <c r="BG10" i="5"/>
  <c r="BG64" i="5" s="1"/>
  <c r="BD11" i="5"/>
  <c r="BD65" i="5" s="1"/>
  <c r="BQ65" i="5" s="1"/>
  <c r="BF11" i="5"/>
  <c r="BS11" i="5" s="1"/>
  <c r="BG11" i="5"/>
  <c r="BT11" i="5" s="1"/>
  <c r="BD12" i="5"/>
  <c r="BQ12" i="5" s="1"/>
  <c r="BF12" i="5"/>
  <c r="BF66" i="5" s="1"/>
  <c r="BS66" i="5" s="1"/>
  <c r="BG12" i="5"/>
  <c r="BD13" i="5"/>
  <c r="BD67" i="5" s="1"/>
  <c r="BQ67" i="5" s="1"/>
  <c r="BF13" i="5"/>
  <c r="BS13" i="5" s="1"/>
  <c r="BG13" i="5"/>
  <c r="BG67" i="5" s="1"/>
  <c r="BD14" i="5"/>
  <c r="BF14" i="5"/>
  <c r="BS14" i="5" s="1"/>
  <c r="BG14" i="5"/>
  <c r="BT14" i="5" s="1"/>
  <c r="BD15" i="5"/>
  <c r="BQ15" i="5" s="1"/>
  <c r="BF15" i="5"/>
  <c r="BS15" i="5" s="1"/>
  <c r="BG15" i="5"/>
  <c r="BD16" i="5"/>
  <c r="BQ16" i="5" s="1"/>
  <c r="BF16" i="5"/>
  <c r="BF70" i="5" s="1"/>
  <c r="BS70" i="5" s="1"/>
  <c r="BG16" i="5"/>
  <c r="BD17" i="5"/>
  <c r="BD71" i="5" s="1"/>
  <c r="BF17" i="5"/>
  <c r="BG17" i="5"/>
  <c r="BG71" i="5" s="1"/>
  <c r="BT71" i="5" s="1"/>
  <c r="BD18" i="5"/>
  <c r="BQ18" i="5" s="1"/>
  <c r="BF18" i="5"/>
  <c r="BS18" i="5" s="1"/>
  <c r="BG18" i="5"/>
  <c r="BT18" i="5" s="1"/>
  <c r="BD19" i="5"/>
  <c r="BQ19" i="5" s="1"/>
  <c r="BF19" i="5"/>
  <c r="BS19" i="5" s="1"/>
  <c r="BG19" i="5"/>
  <c r="BD20" i="5"/>
  <c r="BQ20" i="5" s="1"/>
  <c r="BF20" i="5"/>
  <c r="BF74" i="5" s="1"/>
  <c r="BS74" i="5" s="1"/>
  <c r="BG20" i="5"/>
  <c r="BD21" i="5"/>
  <c r="BD75" i="5" s="1"/>
  <c r="BQ75" i="5" s="1"/>
  <c r="BF21" i="5"/>
  <c r="BG21" i="5"/>
  <c r="BD22" i="5"/>
  <c r="BF22" i="5"/>
  <c r="BG22" i="5"/>
  <c r="BG76" i="5" s="1"/>
  <c r="BD23" i="5"/>
  <c r="BD77" i="5" s="1"/>
  <c r="BQ77" i="5" s="1"/>
  <c r="BF23" i="5"/>
  <c r="BS23" i="5" s="1"/>
  <c r="BG23" i="5"/>
  <c r="BT23" i="5" s="1"/>
  <c r="BD24" i="5"/>
  <c r="BQ24" i="5" s="1"/>
  <c r="BF24" i="5"/>
  <c r="BF78" i="5" s="1"/>
  <c r="BS78" i="5" s="1"/>
  <c r="BG24" i="5"/>
  <c r="BD25" i="5"/>
  <c r="BQ25" i="5" s="1"/>
  <c r="BF25" i="5"/>
  <c r="BG25" i="5"/>
  <c r="BG79" i="5" s="1"/>
  <c r="BD26" i="5"/>
  <c r="BF26" i="5"/>
  <c r="BG26" i="5"/>
  <c r="BF6" i="5"/>
  <c r="BS6" i="5" s="1"/>
  <c r="BG6" i="5"/>
  <c r="BD6" i="5"/>
  <c r="BQ6" i="5" s="1"/>
  <c r="BE27" i="5"/>
  <c r="BG80" i="5"/>
  <c r="BF80" i="5"/>
  <c r="BH79" i="5"/>
  <c r="BD79" i="5"/>
  <c r="BQ79" i="5" s="1"/>
  <c r="BH78" i="5"/>
  <c r="BH77" i="5"/>
  <c r="BH76" i="5"/>
  <c r="BF76" i="5"/>
  <c r="BD76" i="5"/>
  <c r="BH75" i="5"/>
  <c r="BG75" i="5"/>
  <c r="BT75" i="5" s="1"/>
  <c r="BF75" i="5"/>
  <c r="BS75" i="5" s="1"/>
  <c r="BH74" i="5"/>
  <c r="BH73" i="5"/>
  <c r="BD73" i="5"/>
  <c r="BQ73" i="5" s="1"/>
  <c r="BH72" i="5"/>
  <c r="BF72" i="5"/>
  <c r="BD72" i="5"/>
  <c r="BQ72" i="5" s="1"/>
  <c r="BG69" i="5"/>
  <c r="BT69" i="5" s="1"/>
  <c r="BF69" i="5"/>
  <c r="BS69" i="5" s="1"/>
  <c r="BD69" i="5"/>
  <c r="BQ69" i="5" s="1"/>
  <c r="BH68" i="5"/>
  <c r="BG68" i="5"/>
  <c r="BF68" i="5"/>
  <c r="BS68" i="5" s="1"/>
  <c r="BH67" i="5"/>
  <c r="BH66" i="5"/>
  <c r="BD66" i="5"/>
  <c r="BH65" i="5"/>
  <c r="BF65" i="5"/>
  <c r="BS65" i="5" s="1"/>
  <c r="BH64" i="5"/>
  <c r="BF64" i="5"/>
  <c r="BS64" i="5" s="1"/>
  <c r="BH63" i="5"/>
  <c r="BG63" i="5"/>
  <c r="BG62" i="5"/>
  <c r="BT62" i="5" s="1"/>
  <c r="BD62" i="5"/>
  <c r="BQ62" i="5" s="1"/>
  <c r="BH61" i="5"/>
  <c r="BG61" i="5"/>
  <c r="BT61" i="5" s="1"/>
  <c r="BF61" i="5"/>
  <c r="BS61" i="5" s="1"/>
  <c r="AS54" i="5"/>
  <c r="BF54" i="5" s="1"/>
  <c r="BS54" i="5" s="1"/>
  <c r="AR27" i="5"/>
  <c r="AS27" i="5"/>
  <c r="AS81" i="5" s="1"/>
  <c r="AT27" i="5"/>
  <c r="AT81" i="5" s="1"/>
  <c r="AQ27" i="5"/>
  <c r="BA81" i="5"/>
  <c r="AZ81" i="5"/>
  <c r="AY81" i="5"/>
  <c r="AX81" i="5"/>
  <c r="AW81" i="5"/>
  <c r="AU81" i="5"/>
  <c r="AR81" i="5"/>
  <c r="AQ81" i="5"/>
  <c r="AT80" i="5"/>
  <c r="AS80" i="5"/>
  <c r="AR80" i="5"/>
  <c r="AQ80" i="5"/>
  <c r="AT79" i="5"/>
  <c r="AS79" i="5"/>
  <c r="AR79" i="5"/>
  <c r="AQ79" i="5"/>
  <c r="AT78" i="5"/>
  <c r="AS78" i="5"/>
  <c r="AR78" i="5"/>
  <c r="AQ78" i="5"/>
  <c r="AU77" i="5"/>
  <c r="AT77" i="5"/>
  <c r="AS77" i="5"/>
  <c r="AR77" i="5"/>
  <c r="AQ77" i="5"/>
  <c r="AU76" i="5"/>
  <c r="AT76" i="5"/>
  <c r="AS76" i="5"/>
  <c r="AR76" i="5"/>
  <c r="AQ76" i="5"/>
  <c r="AU75" i="5"/>
  <c r="AT75" i="5"/>
  <c r="AS75" i="5"/>
  <c r="AR75" i="5"/>
  <c r="AQ75" i="5"/>
  <c r="AU74" i="5"/>
  <c r="AT74" i="5"/>
  <c r="AS74" i="5"/>
  <c r="AR74" i="5"/>
  <c r="AQ74" i="5"/>
  <c r="AU73" i="5"/>
  <c r="AT73" i="5"/>
  <c r="AS73" i="5"/>
  <c r="AR73" i="5"/>
  <c r="AQ73" i="5"/>
  <c r="AU72" i="5"/>
  <c r="AT72" i="5"/>
  <c r="AS72" i="5"/>
  <c r="AR72" i="5"/>
  <c r="AQ72" i="5"/>
  <c r="AT71" i="5"/>
  <c r="AS71" i="5"/>
  <c r="AR71" i="5"/>
  <c r="AQ71" i="5"/>
  <c r="AT70" i="5"/>
  <c r="AS70" i="5"/>
  <c r="AR70" i="5"/>
  <c r="AQ70" i="5"/>
  <c r="AT69" i="5"/>
  <c r="AS69" i="5"/>
  <c r="AR69" i="5"/>
  <c r="AQ69" i="5"/>
  <c r="AU68" i="5"/>
  <c r="AT68" i="5"/>
  <c r="AS68" i="5"/>
  <c r="AR68" i="5"/>
  <c r="AQ68" i="5"/>
  <c r="AU67" i="5"/>
  <c r="AT67" i="5"/>
  <c r="AS67" i="5"/>
  <c r="AR67" i="5"/>
  <c r="AQ67" i="5"/>
  <c r="AU66" i="5"/>
  <c r="AT66" i="5"/>
  <c r="AS66" i="5"/>
  <c r="AR66" i="5"/>
  <c r="AQ66" i="5"/>
  <c r="AU65" i="5"/>
  <c r="AT65" i="5"/>
  <c r="AS65" i="5"/>
  <c r="AR65" i="5"/>
  <c r="AQ65" i="5"/>
  <c r="AU64" i="5"/>
  <c r="AT64" i="5"/>
  <c r="AS64" i="5"/>
  <c r="AR64" i="5"/>
  <c r="AQ64" i="5"/>
  <c r="AU63" i="5"/>
  <c r="AT63" i="5"/>
  <c r="AS63" i="5"/>
  <c r="AR63" i="5"/>
  <c r="AQ63" i="5"/>
  <c r="AT62" i="5"/>
  <c r="AS62" i="5"/>
  <c r="AR62" i="5"/>
  <c r="AQ62" i="5"/>
  <c r="AU61" i="5"/>
  <c r="AT61" i="5"/>
  <c r="AS61" i="5"/>
  <c r="AR61" i="5"/>
  <c r="AQ61" i="5"/>
  <c r="AT60" i="5"/>
  <c r="AS60" i="5"/>
  <c r="AR60" i="5"/>
  <c r="AQ60" i="5"/>
  <c r="AE81" i="5"/>
  <c r="AD72" i="5"/>
  <c r="AE69" i="5"/>
  <c r="AD66" i="5"/>
  <c r="AD60" i="5"/>
  <c r="AG54" i="5"/>
  <c r="AF54" i="5"/>
  <c r="AE54" i="5"/>
  <c r="AD54" i="5"/>
  <c r="AG53" i="5"/>
  <c r="AF53" i="5"/>
  <c r="AE53" i="5"/>
  <c r="AD53" i="5"/>
  <c r="AG52" i="5"/>
  <c r="AF52" i="5"/>
  <c r="AE52" i="5"/>
  <c r="AD52" i="5"/>
  <c r="AG51" i="5"/>
  <c r="AF51" i="5"/>
  <c r="AE51" i="5"/>
  <c r="AD51" i="5"/>
  <c r="AG50" i="5"/>
  <c r="AF50" i="5"/>
  <c r="AE50" i="5"/>
  <c r="AD50" i="5"/>
  <c r="AG49" i="5"/>
  <c r="AF49" i="5"/>
  <c r="AE49" i="5"/>
  <c r="AD49" i="5"/>
  <c r="AG48" i="5"/>
  <c r="AF48" i="5"/>
  <c r="AE48" i="5"/>
  <c r="AD48" i="5"/>
  <c r="AG47" i="5"/>
  <c r="AF47" i="5"/>
  <c r="AE47" i="5"/>
  <c r="AD47" i="5"/>
  <c r="AG46" i="5"/>
  <c r="AF46" i="5"/>
  <c r="AE46" i="5"/>
  <c r="AD46" i="5"/>
  <c r="AG45" i="5"/>
  <c r="AF45" i="5"/>
  <c r="AE45" i="5"/>
  <c r="AD45" i="5"/>
  <c r="AG44" i="5"/>
  <c r="AF44" i="5"/>
  <c r="AE44" i="5"/>
  <c r="AD44" i="5"/>
  <c r="AG43" i="5"/>
  <c r="AF43" i="5"/>
  <c r="AE43" i="5"/>
  <c r="AD43" i="5"/>
  <c r="AG42" i="5"/>
  <c r="AF42" i="5"/>
  <c r="AE42" i="5"/>
  <c r="AD42" i="5"/>
  <c r="AG41" i="5"/>
  <c r="AF41" i="5"/>
  <c r="AE41" i="5"/>
  <c r="AD41" i="5"/>
  <c r="AG40" i="5"/>
  <c r="AF40" i="5"/>
  <c r="AE40" i="5"/>
  <c r="AD40" i="5"/>
  <c r="AG39" i="5"/>
  <c r="AF39" i="5"/>
  <c r="AE39" i="5"/>
  <c r="AD39" i="5"/>
  <c r="AG38" i="5"/>
  <c r="AF38" i="5"/>
  <c r="AE38" i="5"/>
  <c r="AD38" i="5"/>
  <c r="AG37" i="5"/>
  <c r="AF37" i="5"/>
  <c r="AE37" i="5"/>
  <c r="AD37" i="5"/>
  <c r="AG36" i="5"/>
  <c r="AF36" i="5"/>
  <c r="AE36" i="5"/>
  <c r="AD36" i="5"/>
  <c r="AG35" i="5"/>
  <c r="AF35" i="5"/>
  <c r="AE35" i="5"/>
  <c r="AD35" i="5"/>
  <c r="AG34" i="5"/>
  <c r="AF34" i="5"/>
  <c r="AE34" i="5"/>
  <c r="AD34" i="5"/>
  <c r="AG33" i="5"/>
  <c r="AF33" i="5"/>
  <c r="AE33" i="5"/>
  <c r="AD33" i="5"/>
  <c r="AE6" i="5"/>
  <c r="AF6" i="5"/>
  <c r="AG6" i="5"/>
  <c r="AE7" i="5"/>
  <c r="AF7" i="5"/>
  <c r="AG7" i="5"/>
  <c r="AE8" i="5"/>
  <c r="AF8" i="5"/>
  <c r="AG8" i="5"/>
  <c r="AE9" i="5"/>
  <c r="AF9" i="5"/>
  <c r="AG9" i="5"/>
  <c r="AE10" i="5"/>
  <c r="AF10" i="5"/>
  <c r="AG10" i="5"/>
  <c r="AE11" i="5"/>
  <c r="AF11" i="5"/>
  <c r="AG11" i="5"/>
  <c r="AE12" i="5"/>
  <c r="AF12" i="5"/>
  <c r="AG12" i="5"/>
  <c r="AE13" i="5"/>
  <c r="AF13" i="5"/>
  <c r="AG13" i="5"/>
  <c r="AE14" i="5"/>
  <c r="AF14" i="5"/>
  <c r="AG14" i="5"/>
  <c r="AE15" i="5"/>
  <c r="AF15" i="5"/>
  <c r="AG15" i="5"/>
  <c r="AE16" i="5"/>
  <c r="AF16" i="5"/>
  <c r="AG16" i="5"/>
  <c r="AE17" i="5"/>
  <c r="AF17" i="5"/>
  <c r="AG17" i="5"/>
  <c r="AE18" i="5"/>
  <c r="AF18" i="5"/>
  <c r="AG18" i="5"/>
  <c r="AE19" i="5"/>
  <c r="AF19" i="5"/>
  <c r="AG19" i="5"/>
  <c r="AE20" i="5"/>
  <c r="AF20" i="5"/>
  <c r="AG20" i="5"/>
  <c r="AE21" i="5"/>
  <c r="AF21" i="5"/>
  <c r="AG21" i="5"/>
  <c r="AE22" i="5"/>
  <c r="AF22" i="5"/>
  <c r="AG22" i="5"/>
  <c r="AE23" i="5"/>
  <c r="AF23" i="5"/>
  <c r="AG23" i="5"/>
  <c r="AE24" i="5"/>
  <c r="AF24" i="5"/>
  <c r="AG24" i="5"/>
  <c r="AE25" i="5"/>
  <c r="AF25" i="5"/>
  <c r="AG25" i="5"/>
  <c r="AE26" i="5"/>
  <c r="AF26" i="5"/>
  <c r="AG26" i="5"/>
  <c r="AE27" i="5"/>
  <c r="AF27" i="5"/>
  <c r="AG27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6" i="5"/>
  <c r="AA81" i="5"/>
  <c r="Z81" i="5"/>
  <c r="Y81" i="5"/>
  <c r="X81" i="5"/>
  <c r="W81" i="5"/>
  <c r="V81" i="5"/>
  <c r="U81" i="5"/>
  <c r="T81" i="5"/>
  <c r="S81" i="5"/>
  <c r="R81" i="5"/>
  <c r="Q81" i="5"/>
  <c r="AA80" i="5"/>
  <c r="Z80" i="5"/>
  <c r="Y80" i="5"/>
  <c r="X80" i="5"/>
  <c r="W80" i="5"/>
  <c r="V80" i="5"/>
  <c r="U80" i="5"/>
  <c r="T80" i="5"/>
  <c r="AG80" i="5" s="1"/>
  <c r="S80" i="5"/>
  <c r="R80" i="5"/>
  <c r="AE80" i="5" s="1"/>
  <c r="Q80" i="5"/>
  <c r="AD80" i="5" s="1"/>
  <c r="AA79" i="5"/>
  <c r="Z79" i="5"/>
  <c r="Y79" i="5"/>
  <c r="X79" i="5"/>
  <c r="W79" i="5"/>
  <c r="V79" i="5"/>
  <c r="AI79" i="5" s="1"/>
  <c r="U79" i="5"/>
  <c r="T79" i="5"/>
  <c r="AG79" i="5" s="1"/>
  <c r="S79" i="5"/>
  <c r="AF79" i="5" s="1"/>
  <c r="R79" i="5"/>
  <c r="Q79" i="5"/>
  <c r="AA78" i="5"/>
  <c r="Z78" i="5"/>
  <c r="Y78" i="5"/>
  <c r="X78" i="5"/>
  <c r="W78" i="5"/>
  <c r="V78" i="5"/>
  <c r="AI78" i="5" s="1"/>
  <c r="U78" i="5"/>
  <c r="AH78" i="5" s="1"/>
  <c r="T78" i="5"/>
  <c r="AG78" i="5" s="1"/>
  <c r="S78" i="5"/>
  <c r="AF78" i="5" s="1"/>
  <c r="R78" i="5"/>
  <c r="Q78" i="5"/>
  <c r="AD78" i="5" s="1"/>
  <c r="AA77" i="5"/>
  <c r="Z77" i="5"/>
  <c r="Y77" i="5"/>
  <c r="X77" i="5"/>
  <c r="W77" i="5"/>
  <c r="V77" i="5"/>
  <c r="U77" i="5"/>
  <c r="AH77" i="5" s="1"/>
  <c r="T77" i="5"/>
  <c r="AG77" i="5" s="1"/>
  <c r="S77" i="5"/>
  <c r="AF77" i="5" s="1"/>
  <c r="R77" i="5"/>
  <c r="AE77" i="5" s="1"/>
  <c r="Q77" i="5"/>
  <c r="AD77" i="5" s="1"/>
  <c r="AA76" i="5"/>
  <c r="Z76" i="5"/>
  <c r="Y76" i="5"/>
  <c r="X76" i="5"/>
  <c r="W76" i="5"/>
  <c r="V76" i="5"/>
  <c r="U76" i="5"/>
  <c r="T76" i="5"/>
  <c r="AG76" i="5" s="1"/>
  <c r="S76" i="5"/>
  <c r="AF76" i="5" s="1"/>
  <c r="R76" i="5"/>
  <c r="AE76" i="5" s="1"/>
  <c r="Q76" i="5"/>
  <c r="AD76" i="5" s="1"/>
  <c r="AA75" i="5"/>
  <c r="Z75" i="5"/>
  <c r="Y75" i="5"/>
  <c r="X75" i="5"/>
  <c r="W75" i="5"/>
  <c r="V75" i="5"/>
  <c r="U75" i="5"/>
  <c r="T75" i="5"/>
  <c r="AG75" i="5" s="1"/>
  <c r="S75" i="5"/>
  <c r="AF75" i="5" s="1"/>
  <c r="R75" i="5"/>
  <c r="AE75" i="5" s="1"/>
  <c r="Q75" i="5"/>
  <c r="AD75" i="5" s="1"/>
  <c r="AA74" i="5"/>
  <c r="Z74" i="5"/>
  <c r="Y74" i="5"/>
  <c r="X74" i="5"/>
  <c r="W74" i="5"/>
  <c r="V74" i="5"/>
  <c r="U74" i="5"/>
  <c r="T74" i="5"/>
  <c r="AG74" i="5" s="1"/>
  <c r="S74" i="5"/>
  <c r="AF74" i="5" s="1"/>
  <c r="R74" i="5"/>
  <c r="AE74" i="5" s="1"/>
  <c r="Q74" i="5"/>
  <c r="AD74" i="5" s="1"/>
  <c r="AA73" i="5"/>
  <c r="Z73" i="5"/>
  <c r="Y73" i="5"/>
  <c r="X73" i="5"/>
  <c r="W73" i="5"/>
  <c r="V73" i="5"/>
  <c r="U73" i="5"/>
  <c r="AH73" i="5" s="1"/>
  <c r="T73" i="5"/>
  <c r="AG73" i="5" s="1"/>
  <c r="S73" i="5"/>
  <c r="AF73" i="5" s="1"/>
  <c r="R73" i="5"/>
  <c r="Q73" i="5"/>
  <c r="AD73" i="5" s="1"/>
  <c r="AA72" i="5"/>
  <c r="Z72" i="5"/>
  <c r="Y72" i="5"/>
  <c r="X72" i="5"/>
  <c r="W72" i="5"/>
  <c r="V72" i="5"/>
  <c r="U72" i="5"/>
  <c r="AH72" i="5" s="1"/>
  <c r="T72" i="5"/>
  <c r="AG72" i="5" s="1"/>
  <c r="S72" i="5"/>
  <c r="AF72" i="5" s="1"/>
  <c r="R72" i="5"/>
  <c r="Q72" i="5"/>
  <c r="AA71" i="5"/>
  <c r="Z71" i="5"/>
  <c r="Y71" i="5"/>
  <c r="X71" i="5"/>
  <c r="W71" i="5"/>
  <c r="V71" i="5"/>
  <c r="U71" i="5"/>
  <c r="AH71" i="5" s="1"/>
  <c r="T71" i="5"/>
  <c r="AG71" i="5" s="1"/>
  <c r="S71" i="5"/>
  <c r="AF71" i="5" s="1"/>
  <c r="R71" i="5"/>
  <c r="AE71" i="5" s="1"/>
  <c r="Q71" i="5"/>
  <c r="AD71" i="5" s="1"/>
  <c r="AA70" i="5"/>
  <c r="Z70" i="5"/>
  <c r="Y70" i="5"/>
  <c r="X70" i="5"/>
  <c r="W70" i="5"/>
  <c r="V70" i="5"/>
  <c r="U70" i="5"/>
  <c r="AH70" i="5" s="1"/>
  <c r="T70" i="5"/>
  <c r="AG70" i="5" s="1"/>
  <c r="S70" i="5"/>
  <c r="AF70" i="5" s="1"/>
  <c r="R70" i="5"/>
  <c r="AE70" i="5" s="1"/>
  <c r="Q70" i="5"/>
  <c r="AD70" i="5" s="1"/>
  <c r="AA69" i="5"/>
  <c r="Z69" i="5"/>
  <c r="Y69" i="5"/>
  <c r="X69" i="5"/>
  <c r="W69" i="5"/>
  <c r="V69" i="5"/>
  <c r="U69" i="5"/>
  <c r="T69" i="5"/>
  <c r="AG69" i="5" s="1"/>
  <c r="S69" i="5"/>
  <c r="R69" i="5"/>
  <c r="Q69" i="5"/>
  <c r="AA68" i="5"/>
  <c r="Z68" i="5"/>
  <c r="Y68" i="5"/>
  <c r="X68" i="5"/>
  <c r="W68" i="5"/>
  <c r="V68" i="5"/>
  <c r="U68" i="5"/>
  <c r="T68" i="5"/>
  <c r="AG68" i="5" s="1"/>
  <c r="S68" i="5"/>
  <c r="AF68" i="5" s="1"/>
  <c r="R68" i="5"/>
  <c r="AE68" i="5" s="1"/>
  <c r="Q68" i="5"/>
  <c r="AD68" i="5" s="1"/>
  <c r="AA67" i="5"/>
  <c r="Z67" i="5"/>
  <c r="Y67" i="5"/>
  <c r="X67" i="5"/>
  <c r="W67" i="5"/>
  <c r="V67" i="5"/>
  <c r="AI67" i="5" s="1"/>
  <c r="U67" i="5"/>
  <c r="AH67" i="5" s="1"/>
  <c r="T67" i="5"/>
  <c r="AG67" i="5" s="1"/>
  <c r="S67" i="5"/>
  <c r="AF67" i="5" s="1"/>
  <c r="R67" i="5"/>
  <c r="AE67" i="5" s="1"/>
  <c r="Q67" i="5"/>
  <c r="AA66" i="5"/>
  <c r="Z66" i="5"/>
  <c r="Y66" i="5"/>
  <c r="X66" i="5"/>
  <c r="W66" i="5"/>
  <c r="V66" i="5"/>
  <c r="AI66" i="5" s="1"/>
  <c r="U66" i="5"/>
  <c r="AH66" i="5" s="1"/>
  <c r="T66" i="5"/>
  <c r="AG66" i="5" s="1"/>
  <c r="S66" i="5"/>
  <c r="AF66" i="5" s="1"/>
  <c r="R66" i="5"/>
  <c r="Q66" i="5"/>
  <c r="AA65" i="5"/>
  <c r="Z65" i="5"/>
  <c r="Y65" i="5"/>
  <c r="X65" i="5"/>
  <c r="W65" i="5"/>
  <c r="V65" i="5"/>
  <c r="U65" i="5"/>
  <c r="AH65" i="5" s="1"/>
  <c r="T65" i="5"/>
  <c r="AG65" i="5" s="1"/>
  <c r="S65" i="5"/>
  <c r="AF65" i="5" s="1"/>
  <c r="R65" i="5"/>
  <c r="AE65" i="5" s="1"/>
  <c r="Q65" i="5"/>
  <c r="AD65" i="5" s="1"/>
  <c r="AA64" i="5"/>
  <c r="Z64" i="5"/>
  <c r="Y64" i="5"/>
  <c r="X64" i="5"/>
  <c r="W64" i="5"/>
  <c r="V64" i="5"/>
  <c r="U64" i="5"/>
  <c r="T64" i="5"/>
  <c r="AG64" i="5" s="1"/>
  <c r="S64" i="5"/>
  <c r="AF64" i="5" s="1"/>
  <c r="R64" i="5"/>
  <c r="AE64" i="5" s="1"/>
  <c r="Q64" i="5"/>
  <c r="AD64" i="5" s="1"/>
  <c r="AA63" i="5"/>
  <c r="Z63" i="5"/>
  <c r="Y63" i="5"/>
  <c r="X63" i="5"/>
  <c r="W63" i="5"/>
  <c r="V63" i="5"/>
  <c r="U63" i="5"/>
  <c r="T63" i="5"/>
  <c r="AG63" i="5" s="1"/>
  <c r="S63" i="5"/>
  <c r="AF63" i="5" s="1"/>
  <c r="R63" i="5"/>
  <c r="AE63" i="5" s="1"/>
  <c r="Q63" i="5"/>
  <c r="AD63" i="5" s="1"/>
  <c r="AA62" i="5"/>
  <c r="Z62" i="5"/>
  <c r="Y62" i="5"/>
  <c r="X62" i="5"/>
  <c r="W62" i="5"/>
  <c r="V62" i="5"/>
  <c r="U62" i="5"/>
  <c r="T62" i="5"/>
  <c r="AG62" i="5" s="1"/>
  <c r="S62" i="5"/>
  <c r="AF62" i="5" s="1"/>
  <c r="R62" i="5"/>
  <c r="AE62" i="5" s="1"/>
  <c r="Q62" i="5"/>
  <c r="AD62" i="5" s="1"/>
  <c r="AA61" i="5"/>
  <c r="Z61" i="5"/>
  <c r="Y61" i="5"/>
  <c r="X61" i="5"/>
  <c r="W61" i="5"/>
  <c r="V61" i="5"/>
  <c r="AI61" i="5" s="1"/>
  <c r="U61" i="5"/>
  <c r="AH61" i="5" s="1"/>
  <c r="T61" i="5"/>
  <c r="AG61" i="5" s="1"/>
  <c r="S61" i="5"/>
  <c r="AF61" i="5" s="1"/>
  <c r="R61" i="5"/>
  <c r="AE61" i="5" s="1"/>
  <c r="Q61" i="5"/>
  <c r="AD61" i="5" s="1"/>
  <c r="AA60" i="5"/>
  <c r="Z60" i="5"/>
  <c r="Y60" i="5"/>
  <c r="X60" i="5"/>
  <c r="W60" i="5"/>
  <c r="V60" i="5"/>
  <c r="U60" i="5"/>
  <c r="T60" i="5"/>
  <c r="AG60" i="5" s="1"/>
  <c r="S60" i="5"/>
  <c r="AF60" i="5" s="1"/>
  <c r="R60" i="5"/>
  <c r="Q60" i="5"/>
  <c r="E25" i="1"/>
  <c r="F25" i="1" s="1"/>
  <c r="E6" i="1"/>
  <c r="F6" i="1" s="1"/>
  <c r="E60" i="5"/>
  <c r="AE60" i="5" s="1"/>
  <c r="AE82" i="5" s="1"/>
  <c r="F60" i="5"/>
  <c r="G60" i="5"/>
  <c r="H60" i="5"/>
  <c r="I60" i="5"/>
  <c r="J60" i="5"/>
  <c r="K60" i="5"/>
  <c r="L60" i="5"/>
  <c r="M60" i="5"/>
  <c r="N60" i="5"/>
  <c r="E61" i="5"/>
  <c r="F61" i="5"/>
  <c r="G61" i="5"/>
  <c r="H61" i="5"/>
  <c r="I61" i="5"/>
  <c r="J61" i="5"/>
  <c r="K61" i="5"/>
  <c r="L61" i="5"/>
  <c r="M61" i="5"/>
  <c r="N61" i="5"/>
  <c r="E62" i="5"/>
  <c r="F62" i="5"/>
  <c r="G62" i="5"/>
  <c r="H62" i="5"/>
  <c r="I62" i="5"/>
  <c r="J62" i="5"/>
  <c r="K62" i="5"/>
  <c r="L62" i="5"/>
  <c r="M62" i="5"/>
  <c r="N62" i="5"/>
  <c r="E63" i="5"/>
  <c r="F63" i="5"/>
  <c r="G63" i="5"/>
  <c r="H63" i="5"/>
  <c r="I63" i="5"/>
  <c r="J63" i="5"/>
  <c r="K63" i="5"/>
  <c r="L63" i="5"/>
  <c r="M63" i="5"/>
  <c r="N63" i="5"/>
  <c r="E64" i="5"/>
  <c r="F64" i="5"/>
  <c r="G64" i="5"/>
  <c r="H64" i="5"/>
  <c r="I64" i="5"/>
  <c r="J64" i="5"/>
  <c r="K64" i="5"/>
  <c r="L64" i="5"/>
  <c r="M64" i="5"/>
  <c r="N64" i="5"/>
  <c r="E65" i="5"/>
  <c r="F65" i="5"/>
  <c r="G65" i="5"/>
  <c r="H65" i="5"/>
  <c r="I65" i="5"/>
  <c r="J65" i="5"/>
  <c r="K65" i="5"/>
  <c r="L65" i="5"/>
  <c r="M65" i="5"/>
  <c r="N65" i="5"/>
  <c r="E66" i="5"/>
  <c r="AE66" i="5" s="1"/>
  <c r="F66" i="5"/>
  <c r="G66" i="5"/>
  <c r="H66" i="5"/>
  <c r="I66" i="5"/>
  <c r="J66" i="5"/>
  <c r="K66" i="5"/>
  <c r="L66" i="5"/>
  <c r="M66" i="5"/>
  <c r="N66" i="5"/>
  <c r="E67" i="5"/>
  <c r="F67" i="5"/>
  <c r="G67" i="5"/>
  <c r="H67" i="5"/>
  <c r="I67" i="5"/>
  <c r="J67" i="5"/>
  <c r="K67" i="5"/>
  <c r="L67" i="5"/>
  <c r="M67" i="5"/>
  <c r="N67" i="5"/>
  <c r="E68" i="5"/>
  <c r="F68" i="5"/>
  <c r="G68" i="5"/>
  <c r="H68" i="5"/>
  <c r="I68" i="5"/>
  <c r="J68" i="5"/>
  <c r="K68" i="5"/>
  <c r="L68" i="5"/>
  <c r="M68" i="5"/>
  <c r="N68" i="5"/>
  <c r="E69" i="5"/>
  <c r="F69" i="5"/>
  <c r="AF69" i="5" s="1"/>
  <c r="G69" i="5"/>
  <c r="H69" i="5"/>
  <c r="I69" i="5"/>
  <c r="J69" i="5"/>
  <c r="K69" i="5"/>
  <c r="L69" i="5"/>
  <c r="M69" i="5"/>
  <c r="N69" i="5"/>
  <c r="E70" i="5"/>
  <c r="F70" i="5"/>
  <c r="G70" i="5"/>
  <c r="H70" i="5"/>
  <c r="I70" i="5"/>
  <c r="J70" i="5"/>
  <c r="K70" i="5"/>
  <c r="L70" i="5"/>
  <c r="M70" i="5"/>
  <c r="N70" i="5"/>
  <c r="E71" i="5"/>
  <c r="F71" i="5"/>
  <c r="G71" i="5"/>
  <c r="H71" i="5"/>
  <c r="I71" i="5"/>
  <c r="J71" i="5"/>
  <c r="K71" i="5"/>
  <c r="L71" i="5"/>
  <c r="M71" i="5"/>
  <c r="N71" i="5"/>
  <c r="E72" i="5"/>
  <c r="AE72" i="5" s="1"/>
  <c r="F72" i="5"/>
  <c r="G72" i="5"/>
  <c r="H72" i="5"/>
  <c r="I72" i="5"/>
  <c r="J72" i="5"/>
  <c r="K72" i="5"/>
  <c r="L72" i="5"/>
  <c r="M72" i="5"/>
  <c r="N72" i="5"/>
  <c r="E73" i="5"/>
  <c r="AE73" i="5" s="1"/>
  <c r="F73" i="5"/>
  <c r="G73" i="5"/>
  <c r="H73" i="5"/>
  <c r="I73" i="5"/>
  <c r="J73" i="5"/>
  <c r="K73" i="5"/>
  <c r="L73" i="5"/>
  <c r="M73" i="5"/>
  <c r="N73" i="5"/>
  <c r="E74" i="5"/>
  <c r="F74" i="5"/>
  <c r="G74" i="5"/>
  <c r="H74" i="5"/>
  <c r="I74" i="5"/>
  <c r="J74" i="5"/>
  <c r="K74" i="5"/>
  <c r="L74" i="5"/>
  <c r="M74" i="5"/>
  <c r="N74" i="5"/>
  <c r="E75" i="5"/>
  <c r="F75" i="5"/>
  <c r="G75" i="5"/>
  <c r="H75" i="5"/>
  <c r="I75" i="5"/>
  <c r="J75" i="5"/>
  <c r="K75" i="5"/>
  <c r="L75" i="5"/>
  <c r="M75" i="5"/>
  <c r="N75" i="5"/>
  <c r="E76" i="5"/>
  <c r="F76" i="5"/>
  <c r="G76" i="5"/>
  <c r="H76" i="5"/>
  <c r="I76" i="5"/>
  <c r="J76" i="5"/>
  <c r="K76" i="5"/>
  <c r="L76" i="5"/>
  <c r="M76" i="5"/>
  <c r="N76" i="5"/>
  <c r="E77" i="5"/>
  <c r="F77" i="5"/>
  <c r="G77" i="5"/>
  <c r="H77" i="5"/>
  <c r="I77" i="5"/>
  <c r="J77" i="5"/>
  <c r="K77" i="5"/>
  <c r="L77" i="5"/>
  <c r="M77" i="5"/>
  <c r="N77" i="5"/>
  <c r="E78" i="5"/>
  <c r="AE78" i="5" s="1"/>
  <c r="F78" i="5"/>
  <c r="G78" i="5"/>
  <c r="H78" i="5"/>
  <c r="I78" i="5"/>
  <c r="J78" i="5"/>
  <c r="K78" i="5"/>
  <c r="L78" i="5"/>
  <c r="M78" i="5"/>
  <c r="N78" i="5"/>
  <c r="E79" i="5"/>
  <c r="AE79" i="5" s="1"/>
  <c r="F79" i="5"/>
  <c r="G79" i="5"/>
  <c r="H79" i="5"/>
  <c r="I79" i="5"/>
  <c r="J79" i="5"/>
  <c r="K79" i="5"/>
  <c r="L79" i="5"/>
  <c r="M79" i="5"/>
  <c r="N79" i="5"/>
  <c r="E80" i="5"/>
  <c r="F80" i="5"/>
  <c r="AF80" i="5" s="1"/>
  <c r="G80" i="5"/>
  <c r="H80" i="5"/>
  <c r="I80" i="5"/>
  <c r="J80" i="5"/>
  <c r="K80" i="5"/>
  <c r="L80" i="5"/>
  <c r="M80" i="5"/>
  <c r="N80" i="5"/>
  <c r="E81" i="5"/>
  <c r="F81" i="5"/>
  <c r="AF81" i="5" s="1"/>
  <c r="G81" i="5"/>
  <c r="AG81" i="5" s="1"/>
  <c r="H81" i="5"/>
  <c r="I81" i="5"/>
  <c r="J81" i="5"/>
  <c r="K81" i="5"/>
  <c r="L81" i="5"/>
  <c r="M81" i="5"/>
  <c r="N81" i="5"/>
  <c r="D61" i="5"/>
  <c r="D62" i="5"/>
  <c r="D63" i="5"/>
  <c r="D64" i="5"/>
  <c r="D65" i="5"/>
  <c r="D66" i="5"/>
  <c r="BQ66" i="5" s="1"/>
  <c r="D67" i="5"/>
  <c r="AD67" i="5" s="1"/>
  <c r="D68" i="5"/>
  <c r="D69" i="5"/>
  <c r="AD69" i="5" s="1"/>
  <c r="D70" i="5"/>
  <c r="D71" i="5"/>
  <c r="D72" i="5"/>
  <c r="D73" i="5"/>
  <c r="D74" i="5"/>
  <c r="BQ74" i="5" s="1"/>
  <c r="D75" i="5"/>
  <c r="D76" i="5"/>
  <c r="D77" i="5"/>
  <c r="D78" i="5"/>
  <c r="D79" i="5"/>
  <c r="AD79" i="5" s="1"/>
  <c r="D80" i="5"/>
  <c r="D81" i="5"/>
  <c r="AD81" i="5" s="1"/>
  <c r="D60" i="5"/>
  <c r="J1" i="1"/>
  <c r="E13" i="1" s="1"/>
  <c r="F13" i="1" s="1"/>
  <c r="E7" i="1"/>
  <c r="E8" i="1"/>
  <c r="F8" i="1" s="1"/>
  <c r="E9" i="1"/>
  <c r="F9" i="1" s="1"/>
  <c r="E10" i="1"/>
  <c r="E11" i="1"/>
  <c r="F11" i="1" s="1"/>
  <c r="E12" i="1"/>
  <c r="F12" i="1" s="1"/>
  <c r="E14" i="1"/>
  <c r="F14" i="1" s="1"/>
  <c r="E15" i="1"/>
  <c r="E16" i="1"/>
  <c r="E17" i="1"/>
  <c r="E18" i="1"/>
  <c r="E19" i="1"/>
  <c r="F19" i="1" s="1"/>
  <c r="E20" i="1"/>
  <c r="E21" i="1"/>
  <c r="F21" i="1" s="1"/>
  <c r="E22" i="1"/>
  <c r="F22" i="1" s="1"/>
  <c r="E23" i="1"/>
  <c r="E24" i="1"/>
  <c r="F24" i="1" s="1"/>
  <c r="E26" i="1"/>
  <c r="F26" i="1" s="1"/>
  <c r="J27" i="1"/>
  <c r="I27" i="1"/>
  <c r="H27" i="1"/>
  <c r="F7" i="1"/>
  <c r="F10" i="1"/>
  <c r="F15" i="1"/>
  <c r="F16" i="1"/>
  <c r="F17" i="1"/>
  <c r="F18" i="1"/>
  <c r="F20" i="1"/>
  <c r="F23" i="1"/>
  <c r="C27" i="1"/>
  <c r="D27" i="1"/>
  <c r="AD82" i="5" l="1"/>
  <c r="AG82" i="5"/>
  <c r="AF82" i="5"/>
  <c r="BS8" i="5"/>
  <c r="BV27" i="5"/>
  <c r="I8" i="8" s="1"/>
  <c r="BI81" i="5"/>
  <c r="BV81" i="5" s="1"/>
  <c r="I9" i="8" s="1"/>
  <c r="AI68" i="5"/>
  <c r="BT68" i="5"/>
  <c r="BG77" i="12"/>
  <c r="BT77" i="12" s="1"/>
  <c r="BT27" i="12"/>
  <c r="AH64" i="5"/>
  <c r="AI65" i="5"/>
  <c r="AH76" i="5"/>
  <c r="AI77" i="5"/>
  <c r="BS72" i="5"/>
  <c r="BF79" i="5"/>
  <c r="BS79" i="5" s="1"/>
  <c r="BG73" i="5"/>
  <c r="BT73" i="5" s="1"/>
  <c r="BT43" i="5"/>
  <c r="BG70" i="5"/>
  <c r="BT70" i="5" s="1"/>
  <c r="BS12" i="5"/>
  <c r="BQ7" i="5"/>
  <c r="AH63" i="5"/>
  <c r="AI64" i="5"/>
  <c r="AH75" i="5"/>
  <c r="AI76" i="5"/>
  <c r="BG65" i="5"/>
  <c r="BT65" i="5" s="1"/>
  <c r="BG72" i="5"/>
  <c r="BT72" i="5" s="1"/>
  <c r="BQ76" i="5"/>
  <c r="BG27" i="5"/>
  <c r="BQ47" i="5"/>
  <c r="AH185" i="5"/>
  <c r="BH185" i="5"/>
  <c r="BU185" i="5" s="1"/>
  <c r="AH62" i="5"/>
  <c r="AI63" i="5"/>
  <c r="AH74" i="5"/>
  <c r="AI75" i="5"/>
  <c r="BS76" i="5"/>
  <c r="BS80" i="5"/>
  <c r="BQ21" i="5"/>
  <c r="BS16" i="5"/>
  <c r="BQ11" i="5"/>
  <c r="AG185" i="5"/>
  <c r="BG185" i="5"/>
  <c r="BT185" i="5" s="1"/>
  <c r="BT80" i="5"/>
  <c r="BT76" i="5"/>
  <c r="BT64" i="5"/>
  <c r="BT10" i="5"/>
  <c r="E27" i="1"/>
  <c r="F27" i="1" s="1"/>
  <c r="AH60" i="5"/>
  <c r="AI73" i="5"/>
  <c r="AU78" i="5"/>
  <c r="BF73" i="5"/>
  <c r="BS73" i="5" s="1"/>
  <c r="BF77" i="5"/>
  <c r="BS77" i="5" s="1"/>
  <c r="BS20" i="5"/>
  <c r="BD174" i="5"/>
  <c r="BQ174" i="5" s="1"/>
  <c r="S186" i="5"/>
  <c r="AF186" i="5" s="1"/>
  <c r="BI180" i="5"/>
  <c r="BV180" i="5" s="1"/>
  <c r="AV186" i="5"/>
  <c r="AI62" i="5"/>
  <c r="AI74" i="5"/>
  <c r="AI60" i="5"/>
  <c r="AI72" i="5"/>
  <c r="BD63" i="5"/>
  <c r="BQ63" i="5" s="1"/>
  <c r="BG66" i="5"/>
  <c r="BT66" i="5" s="1"/>
  <c r="BG77" i="5"/>
  <c r="BT77" i="5" s="1"/>
  <c r="BD80" i="5"/>
  <c r="BQ80" i="5" s="1"/>
  <c r="BD68" i="5"/>
  <c r="BQ68" i="5" s="1"/>
  <c r="BT19" i="5"/>
  <c r="BQ10" i="5"/>
  <c r="BG174" i="5"/>
  <c r="BT174" i="5" s="1"/>
  <c r="BH27" i="5"/>
  <c r="BU16" i="5"/>
  <c r="BF60" i="5"/>
  <c r="BS60" i="5" s="1"/>
  <c r="BF63" i="5"/>
  <c r="BS63" i="5" s="1"/>
  <c r="BD27" i="5"/>
  <c r="BT79" i="5"/>
  <c r="BT67" i="5"/>
  <c r="BD60" i="5"/>
  <c r="BQ60" i="5" s="1"/>
  <c r="BS24" i="5"/>
  <c r="BF174" i="5"/>
  <c r="BS174" i="5" s="1"/>
  <c r="AH69" i="5"/>
  <c r="AI70" i="5"/>
  <c r="AH81" i="5"/>
  <c r="BG60" i="5"/>
  <c r="BT60" i="5" s="1"/>
  <c r="BT63" i="5"/>
  <c r="BG74" i="5"/>
  <c r="BT74" i="5" s="1"/>
  <c r="BQ14" i="5"/>
  <c r="D187" i="5"/>
  <c r="BY180" i="5"/>
  <c r="AG184" i="5"/>
  <c r="AI71" i="5"/>
  <c r="AH68" i="5"/>
  <c r="AI69" i="5"/>
  <c r="AH80" i="5"/>
  <c r="AI81" i="5"/>
  <c r="AU62" i="5"/>
  <c r="BF67" i="5"/>
  <c r="BS67" i="5" s="1"/>
  <c r="BF71" i="5"/>
  <c r="BS71" i="5" s="1"/>
  <c r="BT6" i="5"/>
  <c r="BQ23" i="5"/>
  <c r="J186" i="5"/>
  <c r="BK179" i="5"/>
  <c r="X186" i="5"/>
  <c r="AD182" i="5"/>
  <c r="BD182" i="5"/>
  <c r="BQ182" i="5" s="1"/>
  <c r="AF183" i="5"/>
  <c r="BF183" i="5"/>
  <c r="BS183" i="5" s="1"/>
  <c r="BH184" i="5"/>
  <c r="BU184" i="5" s="1"/>
  <c r="AH184" i="5"/>
  <c r="BM186" i="5"/>
  <c r="BZ186" i="5" s="1"/>
  <c r="AH79" i="5"/>
  <c r="AI80" i="5"/>
  <c r="AU79" i="5"/>
  <c r="BG78" i="5"/>
  <c r="BT78" i="5" s="1"/>
  <c r="BF27" i="5"/>
  <c r="BT22" i="5"/>
  <c r="I186" i="5"/>
  <c r="BV179" i="5"/>
  <c r="BL179" i="5"/>
  <c r="Y186" i="5"/>
  <c r="BN180" i="5"/>
  <c r="CA180" i="5" s="1"/>
  <c r="AG183" i="5"/>
  <c r="BG183" i="5"/>
  <c r="BT183" i="5" s="1"/>
  <c r="BQ179" i="5"/>
  <c r="BD186" i="5"/>
  <c r="BQ186" i="5" s="1"/>
  <c r="CA181" i="5"/>
  <c r="AH179" i="5"/>
  <c r="BS27" i="12"/>
  <c r="BF77" i="12"/>
  <c r="BS77" i="12" s="1"/>
  <c r="BP68" i="12"/>
  <c r="BU73" i="12"/>
  <c r="BU61" i="12"/>
  <c r="AG179" i="5"/>
  <c r="Z186" i="5"/>
  <c r="BG182" i="5"/>
  <c r="BT182" i="5" s="1"/>
  <c r="BT180" i="5"/>
  <c r="AD67" i="12"/>
  <c r="BP67" i="12"/>
  <c r="BT71" i="12"/>
  <c r="BU72" i="12"/>
  <c r="BU60" i="12"/>
  <c r="AF179" i="5"/>
  <c r="BQ183" i="5"/>
  <c r="BS184" i="5"/>
  <c r="BF182" i="5"/>
  <c r="BS182" i="5" s="1"/>
  <c r="AI185" i="5"/>
  <c r="AI181" i="5"/>
  <c r="BP66" i="12"/>
  <c r="BU71" i="12"/>
  <c r="BU59" i="12"/>
  <c r="BJ179" i="5"/>
  <c r="BS69" i="12"/>
  <c r="Q186" i="5"/>
  <c r="AD186" i="5" s="1"/>
  <c r="BF180" i="5"/>
  <c r="BS180" i="5" s="1"/>
  <c r="BU181" i="5"/>
  <c r="AI186" i="5"/>
  <c r="BD181" i="5"/>
  <c r="BQ181" i="5" s="1"/>
  <c r="BU179" i="5"/>
  <c r="BH186" i="5"/>
  <c r="BU186" i="5" s="1"/>
  <c r="AC67" i="12"/>
  <c r="AF69" i="12"/>
  <c r="AE179" i="5"/>
  <c r="BJ181" i="5"/>
  <c r="BW181" i="5" s="1"/>
  <c r="BN185" i="5"/>
  <c r="CA185" i="5" s="1"/>
  <c r="U186" i="5"/>
  <c r="AH186" i="5" s="1"/>
  <c r="BT179" i="5"/>
  <c r="AI182" i="5"/>
  <c r="AC58" i="12"/>
  <c r="AE69" i="12"/>
  <c r="AH59" i="12"/>
  <c r="BR68" i="12"/>
  <c r="BT60" i="12"/>
  <c r="AH180" i="5"/>
  <c r="BM182" i="5"/>
  <c r="BZ182" i="5" s="1"/>
  <c r="AH181" i="5"/>
  <c r="T186" i="5"/>
  <c r="AG186" i="5" s="1"/>
  <c r="AU186" i="5"/>
  <c r="BF181" i="5"/>
  <c r="BS181" i="5" s="1"/>
  <c r="BF179" i="5"/>
  <c r="BI186" i="5"/>
  <c r="BV186" i="5" s="1"/>
  <c r="AF76" i="12"/>
  <c r="AH71" i="12"/>
  <c r="AF70" i="12"/>
  <c r="AD69" i="12"/>
  <c r="AG59" i="12"/>
  <c r="AG181" i="5"/>
  <c r="BL185" i="5"/>
  <c r="BY185" i="5" s="1"/>
  <c r="AR186" i="5"/>
  <c r="AG77" i="12"/>
  <c r="AG71" i="12"/>
  <c r="AE70" i="12"/>
  <c r="AH60" i="12"/>
  <c r="AF59" i="12"/>
  <c r="AD58" i="12"/>
  <c r="BT59" i="12"/>
  <c r="L186" i="5"/>
  <c r="R186" i="5"/>
  <c r="AE186" i="5" s="1"/>
  <c r="AI183" i="5"/>
  <c r="AI179" i="5"/>
  <c r="AD76" i="12"/>
  <c r="AH72" i="12"/>
  <c r="AF71" i="12"/>
  <c r="AG60" i="12"/>
  <c r="BV174" i="5"/>
  <c r="K186" i="5"/>
  <c r="AE183" i="5"/>
  <c r="BG184" i="5"/>
  <c r="BT184" i="5" s="1"/>
  <c r="AE77" i="12"/>
  <c r="AG72" i="12"/>
  <c r="AH61" i="12"/>
  <c r="BR27" i="12"/>
  <c r="BE77" i="12"/>
  <c r="BR77" i="12" s="1"/>
  <c r="BP76" i="12"/>
  <c r="BH68" i="12"/>
  <c r="BU68" i="12" s="1"/>
  <c r="BU26" i="12"/>
  <c r="BU14" i="12"/>
  <c r="BE69" i="12"/>
  <c r="BR69" i="12" s="1"/>
  <c r="BH67" i="12"/>
  <c r="BU67" i="12" s="1"/>
  <c r="BG68" i="12"/>
  <c r="BT68" i="12" s="1"/>
  <c r="BU24" i="12"/>
  <c r="BU12" i="12"/>
  <c r="BU23" i="12"/>
  <c r="BU11" i="12"/>
  <c r="AT77" i="12"/>
  <c r="BC65" i="12"/>
  <c r="BP65" i="12" s="1"/>
  <c r="BE72" i="12"/>
  <c r="BR72" i="12" s="1"/>
  <c r="BE60" i="12"/>
  <c r="BR60" i="12" s="1"/>
  <c r="BC58" i="12"/>
  <c r="BP58" i="12" s="1"/>
  <c r="BU22" i="12"/>
  <c r="BU10" i="12"/>
  <c r="AS77" i="12"/>
  <c r="BU21" i="12"/>
  <c r="BU9" i="12"/>
  <c r="BV92" i="5"/>
  <c r="AR77" i="12"/>
  <c r="BC75" i="12"/>
  <c r="BP75" i="12" s="1"/>
  <c r="BC63" i="12"/>
  <c r="BP63" i="12" s="1"/>
  <c r="BF75" i="12"/>
  <c r="BS75" i="12" s="1"/>
  <c r="BF71" i="12"/>
  <c r="BS71" i="12" s="1"/>
  <c r="BF67" i="12"/>
  <c r="BS67" i="12" s="1"/>
  <c r="BF63" i="12"/>
  <c r="BS63" i="12" s="1"/>
  <c r="BF59" i="12"/>
  <c r="BS59" i="12" s="1"/>
  <c r="BU20" i="12"/>
  <c r="BU8" i="12"/>
  <c r="BC74" i="12"/>
  <c r="BP74" i="12" s="1"/>
  <c r="BC62" i="12"/>
  <c r="BP62" i="12" s="1"/>
  <c r="BE75" i="12"/>
  <c r="BR75" i="12" s="1"/>
  <c r="BE63" i="12"/>
  <c r="BR63" i="12" s="1"/>
  <c r="BT40" i="12"/>
  <c r="BU19" i="12"/>
  <c r="AU44" i="5"/>
  <c r="BC73" i="12"/>
  <c r="BP73" i="12" s="1"/>
  <c r="BC61" i="12"/>
  <c r="BP61" i="12" s="1"/>
  <c r="BG74" i="12"/>
  <c r="BT74" i="12" s="1"/>
  <c r="BG70" i="12"/>
  <c r="BT70" i="12" s="1"/>
  <c r="BG66" i="12"/>
  <c r="BT66" i="12" s="1"/>
  <c r="BG62" i="12"/>
  <c r="BT62" i="12" s="1"/>
  <c r="BG58" i="12"/>
  <c r="BT58" i="12" s="1"/>
  <c r="BV6" i="5"/>
  <c r="AU43" i="5"/>
  <c r="BC72" i="12"/>
  <c r="BP72" i="12" s="1"/>
  <c r="BC60" i="12"/>
  <c r="BP60" i="12" s="1"/>
  <c r="BF74" i="12"/>
  <c r="BS74" i="12" s="1"/>
  <c r="BF70" i="12"/>
  <c r="BS70" i="12" s="1"/>
  <c r="BF66" i="12"/>
  <c r="BS66" i="12" s="1"/>
  <c r="BF62" i="12"/>
  <c r="BS62" i="12" s="1"/>
  <c r="BF58" i="12"/>
  <c r="BS58" i="12" s="1"/>
  <c r="AU33" i="5"/>
  <c r="AU42" i="5"/>
  <c r="BC71" i="12"/>
  <c r="BP71" i="12" s="1"/>
  <c r="BC59" i="12"/>
  <c r="BP59" i="12" s="1"/>
  <c r="BE74" i="12"/>
  <c r="BR74" i="12" s="1"/>
  <c r="BE70" i="12"/>
  <c r="BR70" i="12" s="1"/>
  <c r="BE66" i="12"/>
  <c r="BR66" i="12" s="1"/>
  <c r="BE62" i="12"/>
  <c r="BR62" i="12" s="1"/>
  <c r="BE58" i="12"/>
  <c r="BR58" i="12" s="1"/>
  <c r="AU53" i="5"/>
  <c r="BG69" i="12"/>
  <c r="BT69" i="12" s="1"/>
  <c r="G27" i="1" l="1"/>
  <c r="G23" i="1"/>
  <c r="G18" i="1"/>
  <c r="G10" i="1"/>
  <c r="G26" i="1"/>
  <c r="G12" i="1"/>
  <c r="G25" i="1"/>
  <c r="G22" i="1"/>
  <c r="G15" i="1"/>
  <c r="G14" i="1"/>
  <c r="G16" i="1"/>
  <c r="G9" i="1"/>
  <c r="G7" i="1"/>
  <c r="G24" i="1"/>
  <c r="G11" i="1"/>
  <c r="G19" i="1"/>
  <c r="G13" i="1"/>
  <c r="G6" i="1"/>
  <c r="G17" i="1"/>
  <c r="G20" i="1"/>
  <c r="G21" i="1"/>
  <c r="G8" i="1"/>
  <c r="BH33" i="5"/>
  <c r="BH60" i="5" s="1"/>
  <c r="AU60" i="5"/>
  <c r="BT27" i="5"/>
  <c r="BG81" i="5"/>
  <c r="BT81" i="5" s="1"/>
  <c r="BD81" i="5"/>
  <c r="BQ81" i="5" s="1"/>
  <c r="BQ27" i="5"/>
  <c r="AH82" i="5"/>
  <c r="AI82" i="5"/>
  <c r="BS179" i="5"/>
  <c r="BF186" i="5"/>
  <c r="BS186" i="5" s="1"/>
  <c r="BH53" i="5"/>
  <c r="BH80" i="5" s="1"/>
  <c r="AU80" i="5"/>
  <c r="BH44" i="5"/>
  <c r="BH71" i="5" s="1"/>
  <c r="AU71" i="5"/>
  <c r="BU27" i="5"/>
  <c r="BH81" i="5"/>
  <c r="BU81" i="5" s="1"/>
  <c r="BH43" i="5"/>
  <c r="BH70" i="5" s="1"/>
  <c r="AU70" i="5"/>
  <c r="BL186" i="5"/>
  <c r="BY186" i="5" s="1"/>
  <c r="BY179" i="5"/>
  <c r="BJ186" i="5"/>
  <c r="BW186" i="5" s="1"/>
  <c r="BW179" i="5"/>
  <c r="BS27" i="5"/>
  <c r="BF81" i="5"/>
  <c r="BS81" i="5" s="1"/>
  <c r="BH42" i="5"/>
  <c r="BH69" i="5" s="1"/>
  <c r="AU69" i="5"/>
  <c r="BG186" i="5"/>
  <c r="BT186" i="5" s="1"/>
  <c r="BK186" i="5"/>
  <c r="BX186" i="5" s="1"/>
  <c r="BX179" i="5"/>
</calcChain>
</file>

<file path=xl/sharedStrings.xml><?xml version="1.0" encoding="utf-8"?>
<sst xmlns="http://schemas.openxmlformats.org/spreadsheetml/2006/main" count="3220" uniqueCount="380">
  <si>
    <t>Afiliación por regímenes y sectores</t>
  </si>
  <si>
    <t>afiliación media durante el mes de febrero de 2019</t>
  </si>
  <si>
    <t>Agricultura, Ganadería, Caza, Selvicultura y 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</si>
  <si>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</si>
  <si>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</si>
  <si>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</si>
  <si>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</si>
  <si>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</si>
  <si>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Comercio;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</si>
  <si>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</si>
  <si>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</si>
  <si>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</si>
  <si>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</si>
  <si>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</si>
  <si>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Actividades Profesionales Científicas y Técnicas</t>
  </si>
  <si>
    <t>Actividades Administrativas y Servicios Auxiliares</t>
  </si>
  <si>
    <t>Administración Pública y Defensa; Seguridad Social Obligatoria</t>
  </si>
  <si>
    <t>Educación</t>
  </si>
  <si>
    <t>Actividades Sanitarias y Servicios Sociales</t>
  </si>
  <si>
    <t>Actividades Artísticas, Recreativas y de Entretenimiento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</si>
  <si>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</si>
  <si>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</si>
  <si>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</si>
  <si>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total</t>
  </si>
  <si>
    <t>Reg. General</t>
  </si>
  <si>
    <t>Autónomos</t>
  </si>
  <si>
    <t>Agrario</t>
  </si>
  <si>
    <t>Hogar</t>
  </si>
  <si>
    <t>otros</t>
  </si>
  <si>
    <t>mar y carbon</t>
  </si>
  <si>
    <t>%</t>
  </si>
  <si>
    <t>Cuadro 1</t>
  </si>
  <si>
    <t>afiliación observada</t>
  </si>
  <si>
    <t>mayo</t>
  </si>
  <si>
    <t>Confección de prendas de vestir</t>
  </si>
  <si>
    <t>Industria del papel</t>
  </si>
  <si>
    <t>Coquerías y refino de petróleo</t>
  </si>
  <si>
    <t>Industria química</t>
  </si>
  <si>
    <t>Fabricación de muebles</t>
  </si>
  <si>
    <t>Otras industrias manufactureras</t>
  </si>
  <si>
    <t>Reparación e instalación de maquinaria y equipo</t>
  </si>
  <si>
    <t>Transporte aéreo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</si>
  <si>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</si>
  <si>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</si>
  <si>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</si>
  <si>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Servicios de alojamiento</t>
  </si>
  <si>
    <t>Servicios de comidas y bebidas</t>
  </si>
  <si>
    <t>afectados ertes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</si>
  <si>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</si>
  <si>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</si>
  <si>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</si>
  <si>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</si>
  <si>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</si>
  <si>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</si>
  <si>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</si>
  <si>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</si>
  <si>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</si>
  <si>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</si>
  <si>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</si>
  <si>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</si>
  <si>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Industria del cuero y del calzado</t>
  </si>
  <si>
    <t>Industria de la madera y del corcho, excepto muebles; cestería y espartería</t>
  </si>
  <si>
    <t>Artes gráficas y reproducción de soportes grabados: impresión, encuadernación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</si>
  <si>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</si>
  <si>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</si>
  <si>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</si>
  <si>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</si>
  <si>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</si>
  <si>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</si>
  <si>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</si>
  <si>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</si>
  <si>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</si>
  <si>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</si>
  <si>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Suministro de energía eléctrica, gas, vapor y aire acondicionado</t>
  </si>
  <si>
    <t>Captación, depuración y distribución de agua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</si>
  <si>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</si>
  <si>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</si>
  <si>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</si>
  <si>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</si>
  <si>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</si>
  <si>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</si>
  <si>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Transporte terrestre y por tubería</t>
  </si>
  <si>
    <t>Transporte marítimo y por vías  navegables interiores</t>
  </si>
  <si>
    <t>Almacenamiento y actividades anexas al transporte</t>
  </si>
  <si>
    <t>Actividades postales y de correos</t>
  </si>
  <si>
    <t>Edición</t>
  </si>
  <si>
    <t>Actividades cinematográficas, de vídeo y de programas de TV, grabación de sonido y edición musical</t>
  </si>
  <si>
    <t>Actividades de programación y emisión  de radio y televisión</t>
  </si>
  <si>
    <t>Telecomunicaciones</t>
  </si>
  <si>
    <t>Programación, consultoría y otras actividades relacionadas con la informática</t>
  </si>
  <si>
    <t>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</si>
  <si>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</si>
  <si>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</si>
  <si>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</si>
  <si>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</si>
  <si>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</t>
  </si>
  <si>
    <t>Actividades de las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</si>
  <si>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</si>
  <si>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</si>
  <si>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</si>
  <si>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</si>
  <si>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</si>
  <si>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Actividades de alquiler</t>
  </si>
  <si>
    <t>Actividades relacionadas con el empleo</t>
  </si>
  <si>
    <t>Act de agencias de viajes, operadores turísticos, servicios de reservas y actividades relacionadas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</si>
  <si>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</si>
  <si>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</si>
  <si>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</si>
  <si>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</si>
  <si>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Actividades sanitarias</t>
  </si>
  <si>
    <t>Asistencia en establecimientos residenciales</t>
  </si>
  <si>
    <t>Actividades de servicios sociales sin alojamiento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</si>
  <si>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</si>
  <si>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</si>
  <si>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</si>
  <si>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</si>
  <si>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</si>
  <si>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</si>
  <si>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</si>
  <si>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</t>
  </si>
  <si>
    <t>Actividades de organizaciones y organismos extraterritoriales</t>
  </si>
  <si>
    <t xml:space="preserve">  total</t>
  </si>
  <si>
    <t>peso pesca en total mar dta aj</t>
  </si>
  <si>
    <t>afiliacion mar cta ajena</t>
  </si>
  <si>
    <t>afiliación mar cta propia</t>
  </si>
  <si>
    <t>Afiliación contrafactual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</si>
  <si>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</si>
  <si>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</si>
  <si>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</si>
  <si>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</si>
  <si>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</si>
  <si>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</si>
  <si>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</si>
  <si>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</si>
  <si>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</si>
  <si>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</si>
  <si>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</si>
  <si>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Agricultura, Ganadería, Caza y  Pesca</t>
  </si>
  <si>
    <t>Agua, saneamiento y residuos</t>
  </si>
  <si>
    <t>cuenta ajena</t>
  </si>
  <si>
    <t xml:space="preserve">e Personal Doméstico </t>
  </si>
  <si>
    <t>cuenta propia</t>
  </si>
  <si>
    <t>total, cuenta propia + ajena</t>
  </si>
  <si>
    <t>correcto total</t>
  </si>
  <si>
    <t>min</t>
  </si>
  <si>
    <t>Afectados por Ertes y Ceses de actividad</t>
  </si>
  <si>
    <t>media mes</t>
  </si>
  <si>
    <t>fza mayor</t>
  </si>
  <si>
    <t>todos</t>
  </si>
  <si>
    <t>total incluyendo no fuerza mayor</t>
  </si>
  <si>
    <t>ceses de actividad</t>
  </si>
  <si>
    <t>26 de mayo</t>
  </si>
  <si>
    <t>28 de abril</t>
  </si>
  <si>
    <t>Ocupación o empleo efectivo = afiliación observada - ertes o ceses de actividad</t>
  </si>
  <si>
    <t>ocupacon o empleo efectivo</t>
  </si>
  <si>
    <t>Afiliación realmente observada</t>
  </si>
  <si>
    <t>Indice de afiliación = afiliación observada * 100/afiliación contrafactual</t>
  </si>
  <si>
    <t>Afectados por ertes y ceses de actividad</t>
  </si>
  <si>
    <t>Ocupación o empleo efectivo = afiliación - ertes o ceses de actividad</t>
  </si>
  <si>
    <t>Indice de ocupación = empleo efectivo/afiliación contrafactual</t>
  </si>
  <si>
    <t>Cada uno de estos bloques contiene información para cada mes de 2020, de febrero en adelante</t>
  </si>
  <si>
    <t>desagregada en trabajadores por cuenta propia y ajena, así como la suma de ambos</t>
  </si>
  <si>
    <t>y cada uno de estas variaables se desagrega a su vez por sector CNAE</t>
  </si>
  <si>
    <t>Detalle por actividades CNAE dos dígitos</t>
  </si>
  <si>
    <t>A</t>
  </si>
  <si>
    <t>01</t>
  </si>
  <si>
    <t>02</t>
  </si>
  <si>
    <t>03</t>
  </si>
  <si>
    <t>B</t>
  </si>
  <si>
    <t>05</t>
  </si>
  <si>
    <t>06</t>
  </si>
  <si>
    <t>07</t>
  </si>
  <si>
    <t>08</t>
  </si>
  <si>
    <t>09</t>
  </si>
  <si>
    <t>C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</si>
  <si>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</si>
  <si>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</si>
  <si>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</si>
  <si>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</si>
  <si>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</si>
  <si>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</si>
  <si>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</si>
  <si>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</si>
  <si>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</si>
  <si>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</si>
  <si>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</si>
  <si>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</si>
  <si>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</si>
  <si>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</si>
  <si>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</si>
  <si>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</si>
  <si>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</si>
  <si>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</si>
  <si>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</si>
  <si>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</si>
  <si>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</si>
  <si>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</si>
  <si>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</si>
  <si>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</si>
  <si>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</t>
  </si>
  <si>
    <t>35</t>
  </si>
  <si>
    <t>E</t>
  </si>
  <si>
    <t>36</t>
  </si>
  <si>
    <t>37</t>
  </si>
  <si>
    <t>38</t>
  </si>
  <si>
    <t>39</t>
  </si>
  <si>
    <t>F</t>
  </si>
  <si>
    <t>41</t>
  </si>
  <si>
    <t>42</t>
  </si>
  <si>
    <t>43</t>
  </si>
  <si>
    <t>G</t>
  </si>
  <si>
    <t>45</t>
  </si>
  <si>
    <t>46</t>
  </si>
  <si>
    <t>47</t>
  </si>
  <si>
    <t>H</t>
  </si>
  <si>
    <t>49</t>
  </si>
  <si>
    <t>50</t>
  </si>
  <si>
    <t>51</t>
  </si>
  <si>
    <t>52</t>
  </si>
  <si>
    <t>53</t>
  </si>
  <si>
    <t>I</t>
  </si>
  <si>
    <t>55</t>
  </si>
  <si>
    <t>56</t>
  </si>
  <si>
    <t>J</t>
  </si>
  <si>
    <t>58</t>
  </si>
  <si>
    <t>59</t>
  </si>
  <si>
    <t>60</t>
  </si>
  <si>
    <t>61</t>
  </si>
  <si>
    <t>62</t>
  </si>
  <si>
    <t>63</t>
  </si>
  <si>
    <t>K</t>
  </si>
  <si>
    <t>64</t>
  </si>
  <si>
    <t>65</t>
  </si>
  <si>
    <t>66</t>
  </si>
  <si>
    <t>L</t>
  </si>
  <si>
    <t>68</t>
  </si>
  <si>
    <t>M</t>
  </si>
  <si>
    <t>69</t>
  </si>
  <si>
    <t>70</t>
  </si>
  <si>
    <t>71</t>
  </si>
  <si>
    <t>72</t>
  </si>
  <si>
    <t>73</t>
  </si>
  <si>
    <t>74</t>
  </si>
  <si>
    <t>75</t>
  </si>
  <si>
    <t>N</t>
  </si>
  <si>
    <t>77</t>
  </si>
  <si>
    <t>78</t>
  </si>
  <si>
    <t>79</t>
  </si>
  <si>
    <t>80</t>
  </si>
  <si>
    <t>81</t>
  </si>
  <si>
    <t>82</t>
  </si>
  <si>
    <t>O</t>
  </si>
  <si>
    <t>84</t>
  </si>
  <si>
    <t>P</t>
  </si>
  <si>
    <t>85</t>
  </si>
  <si>
    <t>Q</t>
  </si>
  <si>
    <t>86</t>
  </si>
  <si>
    <t>87</t>
  </si>
  <si>
    <t>88</t>
  </si>
  <si>
    <t>R</t>
  </si>
  <si>
    <t>90</t>
  </si>
  <si>
    <t>91</t>
  </si>
  <si>
    <t>92</t>
  </si>
  <si>
    <t>93</t>
  </si>
  <si>
    <t>S</t>
  </si>
  <si>
    <t>94</t>
  </si>
  <si>
    <t>95</t>
  </si>
  <si>
    <t>96</t>
  </si>
  <si>
    <t>T</t>
  </si>
  <si>
    <t>97</t>
  </si>
  <si>
    <t>U</t>
  </si>
  <si>
    <t>99</t>
  </si>
  <si>
    <t>ocupación o empleo efectivo</t>
  </si>
  <si>
    <t>abajo del todo se muestra el detalle por actividades CNAE a dos dígitos para los trabajadores por cuenta ajena</t>
  </si>
  <si>
    <t>La variables que se muestran en la hoja son las siguientes:</t>
  </si>
  <si>
    <t>La hoja de "datos y cálculos" contiene varios bloques de información y cálculos yendo de izquierda a derecha</t>
  </si>
  <si>
    <t>afectados por ertes</t>
  </si>
  <si>
    <t>marzo</t>
  </si>
  <si>
    <t>abril</t>
  </si>
  <si>
    <t>junio</t>
  </si>
  <si>
    <t>julio</t>
  </si>
  <si>
    <t>febrero</t>
  </si>
  <si>
    <t>totales</t>
  </si>
  <si>
    <t>alojamiento</t>
  </si>
  <si>
    <t>comidas y bebidas</t>
  </si>
  <si>
    <t>entretenimiento</t>
  </si>
  <si>
    <t>transporte aéreo</t>
  </si>
  <si>
    <t>espectáculos</t>
  </si>
  <si>
    <t>venta y reparación vehículos</t>
  </si>
  <si>
    <t>ag. de viajes y oper. turísticos</t>
  </si>
  <si>
    <t>ïndice de ocupación efectiva = empleo efectivo * 100/afiliación contrafactual</t>
  </si>
  <si>
    <t>** marzo, se aproxima por interpolación</t>
  </si>
  <si>
    <t>indice de ocupación efectiva, cuenta ajena</t>
  </si>
  <si>
    <t>actividades más afectadas por la crisis</t>
  </si>
  <si>
    <t>Notas:</t>
  </si>
  <si>
    <t>Indice de afiliación = afiliación observada/contrafactual</t>
  </si>
  <si>
    <t>Arquitectura e ingeniería; ensayos y análisis técnicos</t>
  </si>
  <si>
    <t>rank empleo</t>
  </si>
  <si>
    <t>no dan desglose por sectores</t>
  </si>
  <si>
    <t>Afiliación en febrero, ordenar por empleo total</t>
  </si>
  <si>
    <t>actividad</t>
  </si>
  <si>
    <t>indice de ocupación asalariada</t>
  </si>
  <si>
    <t>act cnae</t>
  </si>
  <si>
    <t>interp</t>
  </si>
  <si>
    <t>Comercio al por menor</t>
  </si>
  <si>
    <t xml:space="preserve">Comercio al por mayor </t>
  </si>
  <si>
    <t>Construcción especializada</t>
  </si>
  <si>
    <t>coger los más grandes, quitar servicios públicos y agricultura, serv domestico...</t>
  </si>
  <si>
    <t xml:space="preserve">Transporte terrestre </t>
  </si>
  <si>
    <t>Act administrativas y aux empresass</t>
  </si>
  <si>
    <t xml:space="preserve">Venta y reparación de vehículos </t>
  </si>
  <si>
    <t xml:space="preserve">Fabricación de productos metálicos, </t>
  </si>
  <si>
    <t>Servicios financieros</t>
  </si>
  <si>
    <t>Acts deportivas y entretenimiento</t>
  </si>
  <si>
    <t>cuenta ajena, grandes sectores</t>
  </si>
  <si>
    <t>afiliación contrafactual</t>
  </si>
  <si>
    <t>Agricultura, ganadería y pesca</t>
  </si>
  <si>
    <t>Industria</t>
  </si>
  <si>
    <t>Energía y agua</t>
  </si>
  <si>
    <t>Servicios públicos</t>
  </si>
  <si>
    <t>Otros servicios</t>
  </si>
  <si>
    <t>Comercio, transporte y hostelería</t>
  </si>
  <si>
    <t>indice de afiliacion</t>
  </si>
  <si>
    <t>ocupacion o empleo efectivl</t>
  </si>
  <si>
    <t>indice de ocpacion</t>
  </si>
  <si>
    <t>Servicios públicos y educación y sanidad</t>
  </si>
  <si>
    <t>total es conocido pero no distribucion por sectores</t>
  </si>
  <si>
    <t>se estima suponiendo misma tasa de crecimiento sobre el mes anterior para todos</t>
  </si>
  <si>
    <t>ANDALUCÍA</t>
  </si>
  <si>
    <t>ARAGÓN</t>
  </si>
  <si>
    <t>P. DE ASTURIAS</t>
  </si>
  <si>
    <t>ILLES BALEARS</t>
  </si>
  <si>
    <t>CANARIAS</t>
  </si>
  <si>
    <t>CANTABRIA</t>
  </si>
  <si>
    <t>CASTILLA Y LEÓN</t>
  </si>
  <si>
    <t>CASTILLA-LA MANCHA</t>
  </si>
  <si>
    <t>CATALUÑA</t>
  </si>
  <si>
    <t>COM.VALENCIANA</t>
  </si>
  <si>
    <t>EXTREMADURA</t>
  </si>
  <si>
    <t>GALICIA</t>
  </si>
  <si>
    <t>COM.DE MADRID</t>
  </si>
  <si>
    <t>REG. DE MURCIA</t>
  </si>
  <si>
    <t>COM. F. DE NAVARRA</t>
  </si>
  <si>
    <t>PAÍS VASCO</t>
  </si>
  <si>
    <t>LA RIOJA</t>
  </si>
  <si>
    <t>CEUTA</t>
  </si>
  <si>
    <t>MELILLA</t>
  </si>
  <si>
    <t xml:space="preserve">T O T A L </t>
  </si>
  <si>
    <t>ceses de actividad, solicitudes aprobadas</t>
  </si>
  <si>
    <t>30 junio</t>
  </si>
  <si>
    <t>31 de mayo</t>
  </si>
  <si>
    <t>Indice de ocupación efectiva de los asalariados</t>
  </si>
  <si>
    <t>(afilizados menos erte)/afiliados sin covid</t>
  </si>
  <si>
    <t>An</t>
  </si>
  <si>
    <t>Ar</t>
  </si>
  <si>
    <t>Ast</t>
  </si>
  <si>
    <t>Ba</t>
  </si>
  <si>
    <t>Cana</t>
  </si>
  <si>
    <t>Cnt</t>
  </si>
  <si>
    <t>CyL</t>
  </si>
  <si>
    <t>C-M</t>
  </si>
  <si>
    <t>Cat</t>
  </si>
  <si>
    <t>Va</t>
  </si>
  <si>
    <t>Ex</t>
  </si>
  <si>
    <t>Ga</t>
  </si>
  <si>
    <t>Ma</t>
  </si>
  <si>
    <t>Mu</t>
  </si>
  <si>
    <t>Na</t>
  </si>
  <si>
    <t>Ri</t>
  </si>
  <si>
    <t>PV</t>
  </si>
  <si>
    <t>interpolacion</t>
  </si>
  <si>
    <t>España</t>
  </si>
  <si>
    <t>31 julio</t>
  </si>
  <si>
    <t>nueva prestacion</t>
  </si>
  <si>
    <t>ordenar pñor mayo</t>
  </si>
  <si>
    <t>se mantienen las prporciones</t>
  </si>
  <si>
    <t>no hay datos por sectores</t>
  </si>
  <si>
    <t>desaparece la prestación extraordinaria, se crea otra nueva, pocos beneficiarios y</t>
  </si>
  <si>
    <t>Evolución del índice de ocupación relativa al contrafactual sin covid</t>
  </si>
  <si>
    <t>La hoja de "empleo regiones" tiene una estructura similar pero con datos desagregados  por territorios en vez de por sectores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</si>
</sst>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00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61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164" fontId="0" fillId="0" borderId="0" xfId="0" applyNumberFormat="1"/>
    <xf numFmtId="0" fontId="0" fillId="0" borderId="0" xfId="0" applyFont="1"/>
    <xf numFmtId="2" fontId="0" fillId="0" borderId="0" xfId="0" applyNumberFormat="1"/>
    <xf numFmtId="0" fontId="5" fillId="0" borderId="0" xfId="0" applyFont="1"/>
    <xf numFmtId="10" fontId="0" fillId="2" borderId="0" xfId="0" applyNumberForma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Font="1"/>
    <xf numFmtId="0" fontId="1" fillId="0" borderId="2" xfId="255" applyFont="1" applyBorder="1" applyAlignment="1">
      <alignment vertical="center"/>
    </xf>
    <xf numFmtId="0" fontId="1" fillId="0" borderId="3" xfId="255" applyFont="1" applyBorder="1" applyAlignment="1">
      <alignment vertical="center" wrapText="1"/>
    </xf>
    <xf numFmtId="0" fontId="1" fillId="0" borderId="5" xfId="255" applyFont="1" applyBorder="1" applyAlignment="1">
      <alignment vertical="center"/>
    </xf>
    <xf numFmtId="0" fontId="1" fillId="0" borderId="6" xfId="255" applyFont="1" applyBorder="1" applyAlignment="1">
      <alignment vertical="center" wrapText="1"/>
    </xf>
    <xf numFmtId="0" fontId="1" fillId="0" borderId="8" xfId="255" applyFont="1" applyBorder="1" applyAlignment="1">
      <alignment vertical="center"/>
    </xf>
    <xf numFmtId="0" fontId="1" fillId="0" borderId="9" xfId="255" applyFont="1" applyBorder="1" applyAlignment="1">
      <alignment vertical="center" wrapText="1"/>
    </xf>
    <xf numFmtId="0" fontId="1" fillId="0" borderId="10" xfId="255" applyFont="1" applyBorder="1" applyAlignment="1">
      <alignment horizontal="center" vertical="center"/>
    </xf>
    <xf numFmtId="0" fontId="1" fillId="0" borderId="11" xfId="255" applyFont="1" applyBorder="1" applyAlignment="1">
      <alignment vertical="center"/>
    </xf>
    <xf numFmtId="0" fontId="1" fillId="0" borderId="12" xfId="255" applyFont="1" applyBorder="1" applyAlignment="1">
      <alignment vertical="center" wrapText="1"/>
    </xf>
    <xf numFmtId="0" fontId="1" fillId="0" borderId="1" xfId="255" applyFont="1" applyBorder="1" applyAlignment="1">
      <alignment horizontal="center" vertical="center"/>
    </xf>
    <xf numFmtId="0" fontId="0" fillId="0" borderId="7" xfId="255" applyFont="1" applyBorder="1" applyAlignment="1">
      <alignment horizontal="center" vertical="center"/>
    </xf>
    <xf numFmtId="0" fontId="1" fillId="0" borderId="13" xfId="255" applyFont="1" applyBorder="1" applyAlignment="1">
      <alignment vertical="center"/>
    </xf>
    <xf numFmtId="0" fontId="1" fillId="0" borderId="14" xfId="255" applyFont="1" applyBorder="1" applyAlignment="1">
      <alignment vertical="center" wrapText="1"/>
    </xf>
    <xf numFmtId="0" fontId="1" fillId="0" borderId="6" xfId="255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165" fontId="0" fillId="0" borderId="0" xfId="0" applyNumberFormat="1"/>
    <xf numFmtId="0" fontId="5" fillId="0" borderId="0" xfId="255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65" fontId="0" fillId="0" borderId="0" xfId="0" applyNumberFormat="1" applyFont="1"/>
    <xf numFmtId="1" fontId="0" fillId="0" borderId="0" xfId="0" applyNumberFormat="1"/>
    <xf numFmtId="0" fontId="0" fillId="2" borderId="0" xfId="0" applyFill="1"/>
    <xf numFmtId="3" fontId="9" fillId="0" borderId="0" xfId="0" applyNumberFormat="1" applyFont="1" applyAlignment="1">
      <alignment horizontal="right" vertical="center"/>
    </xf>
    <xf numFmtId="166" fontId="5" fillId="2" borderId="0" xfId="0" applyNumberFormat="1" applyFont="1" applyFill="1"/>
    <xf numFmtId="3" fontId="5" fillId="2" borderId="0" xfId="0" applyNumberFormat="1" applyFont="1" applyFill="1"/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5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3" fontId="5" fillId="0" borderId="0" xfId="0" applyNumberFormat="1" applyFont="1"/>
    <xf numFmtId="1" fontId="5" fillId="0" borderId="0" xfId="0" applyNumberFormat="1" applyFont="1"/>
    <xf numFmtId="0" fontId="1" fillId="0" borderId="1" xfId="255" applyFont="1" applyBorder="1" applyAlignment="1">
      <alignment horizontal="center" vertical="center"/>
    </xf>
    <xf numFmtId="0" fontId="1" fillId="0" borderId="4" xfId="255" applyFont="1" applyBorder="1" applyAlignment="1">
      <alignment horizontal="center" vertical="center"/>
    </xf>
    <xf numFmtId="0" fontId="1" fillId="0" borderId="7" xfId="255" applyFont="1" applyBorder="1" applyAlignment="1">
      <alignment horizontal="center" vertical="center"/>
    </xf>
  </cellXfs>
  <cellStyles count="6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Normal" xfId="0" builtinId="0"/>
    <cellStyle name="Normal 2 2" xfId="255" xr:uid="{00000000-0005-0000-0000-000069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Graficos!$C$7</c:f>
              <c:strCache>
                <c:ptCount val="1"/>
                <c:pt idx="0">
                  <c:v>cuenta propia</c:v>
                </c:pt>
              </c:strCache>
            </c:strRef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Graficos!$D$6:$I$6</c:f>
              <c:strCache>
                <c:ptCount val="6"/>
                <c:pt idx="0">
                  <c:v>febrero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</c:strCache>
            </c:strRef>
          </c:cat>
          <c:val>
            <c:numRef>
              <c:f>Graficos!$D$7:$I$7</c:f>
              <c:numCache>
                <c:formatCode>#,##0.0</c:formatCode>
                <c:ptCount val="6"/>
                <c:pt idx="0">
                  <c:v>100</c:v>
                </c:pt>
                <c:pt idx="1">
                  <c:v>82.713457212780213</c:v>
                </c:pt>
                <c:pt idx="2">
                  <c:v>65.426914425560426</c:v>
                </c:pt>
                <c:pt idx="3">
                  <c:v>55.010083092916666</c:v>
                </c:pt>
                <c:pt idx="4">
                  <c:v>53.974528581316179</c:v>
                </c:pt>
                <c:pt idx="5">
                  <c:v>95.128926123021728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A0-304C-BC6E-1F237E1B5073}"/>
            </c:ext>
          </c:extLst>
        </c:ser>
        <c:ser>
          <c:idx val="1"/>
          <c:order val="1"/>
          <c:tx>
            <c:strRef>
              <c:f>Graficos!$C$8</c:f>
              <c:strCache>
                <c:ptCount val="1"/>
                <c:pt idx="0">
                  <c:v>cuenta ajena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strRef>
              <c:f>Graficos!$D$6:$I$6</c:f>
              <c:strCache>
                <c:ptCount val="6"/>
                <c:pt idx="0">
                  <c:v>febrero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</c:strCache>
            </c:strRef>
          </c:cat>
          <c:val>
            <c:numRef>
              <c:f>Graficos!$D$8:$I$8</c:f>
              <c:numCache>
                <c:formatCode>#,##0.0</c:formatCode>
                <c:ptCount val="6"/>
                <c:pt idx="0">
                  <c:v>100</c:v>
                </c:pt>
                <c:pt idx="1">
                  <c:v>89.635898864755291</c:v>
                </c:pt>
                <c:pt idx="2">
                  <c:v>79.271797729510595</c:v>
                </c:pt>
                <c:pt idx="3">
                  <c:v>73.518659915052211</c:v>
                </c:pt>
                <c:pt idx="4">
                  <c:v>78.599266584806415</c:v>
                </c:pt>
                <c:pt idx="5">
                  <c:v>86.509426190652036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0-304C-BC6E-1F237E1B5073}"/>
            </c:ext>
          </c:extLst>
        </c:ser>
        <c:ser>
          <c:idx val="2"/>
          <c:order val="2"/>
          <c:tx>
            <c:strRef>
              <c:f>Graficos!$C$9</c:f>
              <c:strCache>
                <c:ptCount val="1"/>
                <c:pt idx="0">
                  <c:v>total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Graficos!$D$6:$I$6</c:f>
              <c:strCache>
                <c:ptCount val="6"/>
                <c:pt idx="0">
                  <c:v>febrero</c:v>
                </c:pt>
                <c:pt idx="1">
                  <c:v>marzo</c:v>
                </c:pt>
                <c:pt idx="2">
                  <c:v>abril</c:v>
                </c:pt>
                <c:pt idx="3">
                  <c:v>mayo</c:v>
                </c:pt>
                <c:pt idx="4">
                  <c:v>junio</c:v>
                </c:pt>
                <c:pt idx="5">
                  <c:v>julio</c:v>
                </c:pt>
              </c:strCache>
            </c:strRef>
          </c:cat>
          <c:val>
            <c:numRef>
              <c:f>Graficos!$D$9:$I$9</c:f>
              <c:numCache>
                <c:formatCode>#,##0.0</c:formatCode>
                <c:ptCount val="6"/>
                <c:pt idx="0">
                  <c:v>100</c:v>
                </c:pt>
                <c:pt idx="1">
                  <c:v>88.470590329949488</c:v>
                </c:pt>
                <c:pt idx="2">
                  <c:v>76.941180659898961</c:v>
                </c:pt>
                <c:pt idx="3">
                  <c:v>70.426325239492201</c:v>
                </c:pt>
                <c:pt idx="4">
                  <c:v>74.490285226968325</c:v>
                </c:pt>
                <c:pt idx="5">
                  <c:v>87.942918696855926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A0-304C-BC6E-1F237E1B5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474088"/>
        <c:axId val="2122693064"/>
      </c:lineChart>
      <c:catAx>
        <c:axId val="2070474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122693064"/>
        <c:crosses val="autoZero"/>
        <c:auto val="1"/>
        <c:lblAlgn val="ctr"/>
        <c:lblOffset val="100"/>
        <c:noMultiLvlLbl val="0"/>
      </c:catAx>
      <c:valAx>
        <c:axId val="2122693064"/>
        <c:scaling>
          <c:orientation val="minMax"/>
          <c:max val="100"/>
          <c:min val="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70474088"/>
        <c:crosses val="autoZero"/>
        <c:crossBetween val="between"/>
        <c:majorUnit val="10"/>
      </c:valAx>
      <c:spPr>
        <a:ln w="12700"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188531344046503E-2"/>
          <c:y val="1.6869095816464199E-2"/>
          <c:w val="0.94462456322786204"/>
          <c:h val="0.66322882463578703"/>
        </c:manualLayout>
      </c:layout>
      <c:lineChart>
        <c:grouping val="standard"/>
        <c:varyColors val="0"/>
        <c:ser>
          <c:idx val="0"/>
          <c:order val="0"/>
          <c:tx>
            <c:strRef>
              <c:f>Graficos!$C$173</c:f>
              <c:strCache>
                <c:ptCount val="1"/>
                <c:pt idx="0">
                  <c:v>Comercio al por menor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Graficos!$D$173:$I$173</c:f>
              <c:numCache>
                <c:formatCode>#,##0</c:formatCode>
                <c:ptCount val="6"/>
                <c:pt idx="0">
                  <c:v>99.999999999999986</c:v>
                </c:pt>
                <c:pt idx="1">
                  <c:v>85.352849798063687</c:v>
                </c:pt>
                <c:pt idx="2">
                  <c:v>70.705699596127403</c:v>
                </c:pt>
                <c:pt idx="3">
                  <c:v>65.42291616392977</c:v>
                </c:pt>
                <c:pt idx="4">
                  <c:v>77.144618641418703</c:v>
                </c:pt>
                <c:pt idx="5" formatCode="0">
                  <c:v>86.833030440290926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6-6D43-93F9-AA22242A344C}"/>
            </c:ext>
          </c:extLst>
        </c:ser>
        <c:ser>
          <c:idx val="1"/>
          <c:order val="1"/>
          <c:tx>
            <c:strRef>
              <c:f>Graficos!$C$174</c:f>
              <c:strCache>
                <c:ptCount val="1"/>
                <c:pt idx="0">
                  <c:v>Servicios de comidas y bebidas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Graficos!$D$174:$I$174</c:f>
              <c:numCache>
                <c:formatCode>#,##0</c:formatCode>
                <c:ptCount val="6"/>
                <c:pt idx="0">
                  <c:v>100</c:v>
                </c:pt>
                <c:pt idx="1">
                  <c:v>64.055957381892213</c:v>
                </c:pt>
                <c:pt idx="2">
                  <c:v>28.111914763784423</c:v>
                </c:pt>
                <c:pt idx="3">
                  <c:v>15.707212322547505</c:v>
                </c:pt>
                <c:pt idx="4">
                  <c:v>35.098716998068753</c:v>
                </c:pt>
                <c:pt idx="5">
                  <c:v>59.325088393373903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C6-6D43-93F9-AA22242A344C}"/>
            </c:ext>
          </c:extLst>
        </c:ser>
        <c:ser>
          <c:idx val="2"/>
          <c:order val="2"/>
          <c:tx>
            <c:strRef>
              <c:f>Graficos!$C$175</c:f>
              <c:strCache>
                <c:ptCount val="1"/>
                <c:pt idx="0">
                  <c:v>Comercio al por mayor 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Graficos!$D$175:$I$175</c:f>
              <c:numCache>
                <c:formatCode>#,##0</c:formatCode>
                <c:ptCount val="6"/>
                <c:pt idx="0">
                  <c:v>100</c:v>
                </c:pt>
                <c:pt idx="1">
                  <c:v>90.043498648190166</c:v>
                </c:pt>
                <c:pt idx="2">
                  <c:v>80.086997296380346</c:v>
                </c:pt>
                <c:pt idx="3">
                  <c:v>69.456096540841358</c:v>
                </c:pt>
                <c:pt idx="4">
                  <c:v>75.583208123858412</c:v>
                </c:pt>
                <c:pt idx="5" formatCode="0">
                  <c:v>87.33486509042082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C6-6D43-93F9-AA22242A344C}"/>
            </c:ext>
          </c:extLst>
        </c:ser>
        <c:ser>
          <c:idx val="3"/>
          <c:order val="3"/>
          <c:tx>
            <c:strRef>
              <c:f>Graficos!$C$176</c:f>
              <c:strCache>
                <c:ptCount val="1"/>
                <c:pt idx="0">
                  <c:v>Construcción especializada</c:v>
                </c:pt>
              </c:strCache>
            </c:strRef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Graficos!$D$176:$I$176</c:f>
              <c:numCache>
                <c:formatCode>#,##0</c:formatCode>
                <c:ptCount val="6"/>
                <c:pt idx="0">
                  <c:v>100</c:v>
                </c:pt>
                <c:pt idx="1">
                  <c:v>86.42785640259703</c:v>
                </c:pt>
                <c:pt idx="2">
                  <c:v>72.855712805194074</c:v>
                </c:pt>
                <c:pt idx="3">
                  <c:v>74.434474253004126</c:v>
                </c:pt>
                <c:pt idx="4">
                  <c:v>83.497935379297061</c:v>
                </c:pt>
                <c:pt idx="5" formatCode="0">
                  <c:v>91.042323402806389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C6-6D43-93F9-AA22242A344C}"/>
            </c:ext>
          </c:extLst>
        </c:ser>
        <c:ser>
          <c:idx val="4"/>
          <c:order val="4"/>
          <c:tx>
            <c:strRef>
              <c:f>Graficos!$C$177</c:f>
              <c:strCache>
                <c:ptCount val="1"/>
                <c:pt idx="0">
                  <c:v>Transporte terrestre 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Graficos!$D$177:$I$177</c:f>
              <c:numCache>
                <c:formatCode>#,##0</c:formatCode>
                <c:ptCount val="6"/>
                <c:pt idx="0">
                  <c:v>100</c:v>
                </c:pt>
                <c:pt idx="1">
                  <c:v>89.996105824979225</c:v>
                </c:pt>
                <c:pt idx="2">
                  <c:v>79.992211649958449</c:v>
                </c:pt>
                <c:pt idx="3">
                  <c:v>74.279245819819678</c:v>
                </c:pt>
                <c:pt idx="4">
                  <c:v>77.309339347305766</c:v>
                </c:pt>
                <c:pt idx="5" formatCode="0">
                  <c:v>83.612785520918024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C6-6D43-93F9-AA22242A344C}"/>
            </c:ext>
          </c:extLst>
        </c:ser>
        <c:ser>
          <c:idx val="5"/>
          <c:order val="5"/>
          <c:tx>
            <c:strRef>
              <c:f>Graficos!$C$178</c:f>
              <c:strCache>
                <c:ptCount val="1"/>
                <c:pt idx="0">
                  <c:v>Industria de la alimentación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Graficos!$D$178:$I$178</c:f>
              <c:numCache>
                <c:formatCode>#,##0</c:formatCode>
                <c:ptCount val="6"/>
                <c:pt idx="0">
                  <c:v>100</c:v>
                </c:pt>
                <c:pt idx="1">
                  <c:v>94.468064833504187</c:v>
                </c:pt>
                <c:pt idx="2">
                  <c:v>88.936129667008373</c:v>
                </c:pt>
                <c:pt idx="3">
                  <c:v>83.970672079230823</c:v>
                </c:pt>
                <c:pt idx="4">
                  <c:v>86.124904736299499</c:v>
                </c:pt>
                <c:pt idx="5" formatCode="0">
                  <c:v>90.54709095660121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C6-6D43-93F9-AA22242A344C}"/>
            </c:ext>
          </c:extLst>
        </c:ser>
        <c:ser>
          <c:idx val="6"/>
          <c:order val="6"/>
          <c:tx>
            <c:strRef>
              <c:f>Graficos!$C$179</c:f>
              <c:strCache>
                <c:ptCount val="1"/>
                <c:pt idx="0">
                  <c:v>Construcción de edificios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Graficos!$D$179:$I$179</c:f>
              <c:numCache>
                <c:formatCode>#,##0</c:formatCode>
                <c:ptCount val="6"/>
                <c:pt idx="0">
                  <c:v>100</c:v>
                </c:pt>
                <c:pt idx="1">
                  <c:v>85.85788278494644</c:v>
                </c:pt>
                <c:pt idx="2">
                  <c:v>71.715765569892895</c:v>
                </c:pt>
                <c:pt idx="3">
                  <c:v>78.945713964193587</c:v>
                </c:pt>
                <c:pt idx="4">
                  <c:v>86.339437244102982</c:v>
                </c:pt>
                <c:pt idx="5" formatCode="0">
                  <c:v>91.907568920875804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C6-6D43-93F9-AA22242A344C}"/>
            </c:ext>
          </c:extLst>
        </c:ser>
        <c:ser>
          <c:idx val="7"/>
          <c:order val="7"/>
          <c:tx>
            <c:strRef>
              <c:f>Graficos!$C$180</c:f>
              <c:strCache>
                <c:ptCount val="1"/>
                <c:pt idx="0">
                  <c:v>Programación, consultoría y otras actividades relacionadas con la informática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Graficos!$D$180:$I$180</c:f>
              <c:numCache>
                <c:formatCode>#,##0</c:formatCode>
                <c:ptCount val="6"/>
                <c:pt idx="0">
                  <c:v>100</c:v>
                </c:pt>
                <c:pt idx="1">
                  <c:v>97.374524712545636</c:v>
                </c:pt>
                <c:pt idx="2">
                  <c:v>94.749049425091272</c:v>
                </c:pt>
                <c:pt idx="3">
                  <c:v>90.072601711108248</c:v>
                </c:pt>
                <c:pt idx="4">
                  <c:v>89.90550776716799</c:v>
                </c:pt>
                <c:pt idx="5" formatCode="0">
                  <c:v>93.131673083760148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AC6-6D43-93F9-AA22242A344C}"/>
            </c:ext>
          </c:extLst>
        </c:ser>
        <c:ser>
          <c:idx val="8"/>
          <c:order val="8"/>
          <c:tx>
            <c:strRef>
              <c:f>Graficos!$C$181</c:f>
              <c:strCache>
                <c:ptCount val="1"/>
                <c:pt idx="0">
                  <c:v>Act administrativas y aux empresass</c:v>
                </c:pt>
              </c:strCache>
            </c:strRef>
          </c:tx>
          <c:spPr>
            <a:ln w="22225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Graficos!$D$181:$I$181</c:f>
              <c:numCache>
                <c:formatCode>#,##0</c:formatCode>
                <c:ptCount val="6"/>
                <c:pt idx="0">
                  <c:v>100</c:v>
                </c:pt>
                <c:pt idx="1">
                  <c:v>92.154425204645335</c:v>
                </c:pt>
                <c:pt idx="2">
                  <c:v>84.30885040929067</c:v>
                </c:pt>
                <c:pt idx="3">
                  <c:v>76.81055779219993</c:v>
                </c:pt>
                <c:pt idx="4">
                  <c:v>81.182602048150855</c:v>
                </c:pt>
                <c:pt idx="5" formatCode="0">
                  <c:v>88.130663351270144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AC6-6D43-93F9-AA22242A344C}"/>
            </c:ext>
          </c:extLst>
        </c:ser>
        <c:ser>
          <c:idx val="9"/>
          <c:order val="9"/>
          <c:tx>
            <c:strRef>
              <c:f>Graficos!$C$182</c:f>
              <c:strCache>
                <c:ptCount val="1"/>
                <c:pt idx="0">
                  <c:v>Servicios de alojamiento</c:v>
                </c:pt>
              </c:strCache>
            </c:strRef>
          </c:tx>
          <c:spPr>
            <a:ln w="2222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Graficos!$D$182:$I$182</c:f>
              <c:numCache>
                <c:formatCode>#,##0</c:formatCode>
                <c:ptCount val="6"/>
                <c:pt idx="0">
                  <c:v>100</c:v>
                </c:pt>
                <c:pt idx="1">
                  <c:v>64.95960028991999</c:v>
                </c:pt>
                <c:pt idx="2">
                  <c:v>29.919200579839977</c:v>
                </c:pt>
                <c:pt idx="3">
                  <c:v>12.132317015924208</c:v>
                </c:pt>
                <c:pt idx="4">
                  <c:v>14.723415770258333</c:v>
                </c:pt>
                <c:pt idx="5" formatCode="0">
                  <c:v>32.437973938304431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C6-6D43-93F9-AA22242A344C}"/>
            </c:ext>
          </c:extLst>
        </c:ser>
        <c:ser>
          <c:idx val="10"/>
          <c:order val="10"/>
          <c:tx>
            <c:strRef>
              <c:f>Graficos!$C$183</c:f>
              <c:strCache>
                <c:ptCount val="1"/>
                <c:pt idx="0">
                  <c:v>Venta y reparación de vehículos </c:v>
                </c:pt>
              </c:strCache>
            </c:strRef>
          </c:tx>
          <c:spPr>
            <a:ln w="22225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Graficos!$D$183:$I$183</c:f>
              <c:numCache>
                <c:formatCode>#,##0</c:formatCode>
                <c:ptCount val="6"/>
                <c:pt idx="0">
                  <c:v>100</c:v>
                </c:pt>
                <c:pt idx="1">
                  <c:v>76.259538436760778</c:v>
                </c:pt>
                <c:pt idx="2">
                  <c:v>52.51907687352157</c:v>
                </c:pt>
                <c:pt idx="3">
                  <c:v>42.980424210119629</c:v>
                </c:pt>
                <c:pt idx="4">
                  <c:v>64.098142569652666</c:v>
                </c:pt>
                <c:pt idx="5" formatCode="0">
                  <c:v>83.242280844343455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AC6-6D43-93F9-AA22242A344C}"/>
            </c:ext>
          </c:extLst>
        </c:ser>
        <c:ser>
          <c:idx val="11"/>
          <c:order val="11"/>
          <c:tx>
            <c:strRef>
              <c:f>Graficos!$C$184</c:f>
              <c:strCache>
                <c:ptCount val="1"/>
                <c:pt idx="0">
                  <c:v>Actividades jurídicas y de contabilidad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Graficos!$D$184:$I$184</c:f>
              <c:numCache>
                <c:formatCode>#,##0</c:formatCode>
                <c:ptCount val="6"/>
                <c:pt idx="0">
                  <c:v>100</c:v>
                </c:pt>
                <c:pt idx="1">
                  <c:v>95.728920547902248</c:v>
                </c:pt>
                <c:pt idx="2">
                  <c:v>91.457841095804511</c:v>
                </c:pt>
                <c:pt idx="3">
                  <c:v>84.262384498163215</c:v>
                </c:pt>
                <c:pt idx="4">
                  <c:v>86.037714021340989</c:v>
                </c:pt>
                <c:pt idx="5" formatCode="0">
                  <c:v>92.324231656387951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AC6-6D43-93F9-AA22242A344C}"/>
            </c:ext>
          </c:extLst>
        </c:ser>
        <c:ser>
          <c:idx val="12"/>
          <c:order val="12"/>
          <c:tx>
            <c:strRef>
              <c:f>Graficos!$C$185</c:f>
              <c:strCache>
                <c:ptCount val="1"/>
                <c:pt idx="0">
                  <c:v>Fabricación de productos metálicos, 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Graficos!$D$185:$I$185</c:f>
              <c:numCache>
                <c:formatCode>#,##0</c:formatCode>
                <c:ptCount val="6"/>
                <c:pt idx="0">
                  <c:v>100</c:v>
                </c:pt>
                <c:pt idx="1">
                  <c:v>91.851358675906539</c:v>
                </c:pt>
                <c:pt idx="2">
                  <c:v>83.702717351813064</c:v>
                </c:pt>
                <c:pt idx="3">
                  <c:v>77.964284340531648</c:v>
                </c:pt>
                <c:pt idx="4">
                  <c:v>82.372432413863947</c:v>
                </c:pt>
                <c:pt idx="5" formatCode="0">
                  <c:v>90.908928108352256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AC6-6D43-93F9-AA22242A344C}"/>
            </c:ext>
          </c:extLst>
        </c:ser>
        <c:ser>
          <c:idx val="13"/>
          <c:order val="13"/>
          <c:tx>
            <c:strRef>
              <c:f>Graficos!$C$186</c:f>
              <c:strCache>
                <c:ptCount val="1"/>
                <c:pt idx="0">
                  <c:v>Servicios financieros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Graficos!$D$186:$I$186</c:f>
              <c:numCache>
                <c:formatCode>#,##0</c:formatCode>
                <c:ptCount val="6"/>
                <c:pt idx="0">
                  <c:v>100</c:v>
                </c:pt>
                <c:pt idx="1">
                  <c:v>98.990219943480497</c:v>
                </c:pt>
                <c:pt idx="2">
                  <c:v>97.980439886960994</c:v>
                </c:pt>
                <c:pt idx="3">
                  <c:v>97.339434916085054</c:v>
                </c:pt>
                <c:pt idx="4">
                  <c:v>97.406256109041564</c:v>
                </c:pt>
                <c:pt idx="5" formatCode="0">
                  <c:v>97.984561935964948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AC6-6D43-93F9-AA22242A344C}"/>
            </c:ext>
          </c:extLst>
        </c:ser>
        <c:ser>
          <c:idx val="14"/>
          <c:order val="14"/>
          <c:tx>
            <c:strRef>
              <c:f>Graficos!$C$187</c:f>
              <c:strCache>
                <c:ptCount val="1"/>
                <c:pt idx="0">
                  <c:v>Arquitectura e ingeniería; ensayos y análisis técnicos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Graficos!$D$187:$I$187</c:f>
              <c:numCache>
                <c:formatCode>#,##0</c:formatCode>
                <c:ptCount val="6"/>
                <c:pt idx="0">
                  <c:v>100</c:v>
                </c:pt>
                <c:pt idx="1">
                  <c:v>92.917446589289483</c:v>
                </c:pt>
                <c:pt idx="2">
                  <c:v>85.834893178578966</c:v>
                </c:pt>
                <c:pt idx="3">
                  <c:v>78.716212599502413</c:v>
                </c:pt>
                <c:pt idx="4">
                  <c:v>83.226284627373076</c:v>
                </c:pt>
                <c:pt idx="5" formatCode="0">
                  <c:v>91.236281893374311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AC6-6D43-93F9-AA22242A344C}"/>
            </c:ext>
          </c:extLst>
        </c:ser>
        <c:ser>
          <c:idx val="15"/>
          <c:order val="15"/>
          <c:tx>
            <c:strRef>
              <c:f>Graficos!$C$188</c:f>
              <c:strCache>
                <c:ptCount val="1"/>
                <c:pt idx="0">
                  <c:v>Acts deportivas y entretenimiento</c:v>
                </c:pt>
              </c:strCache>
            </c:strRef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Graficos!$D$188:$I$188</c:f>
              <c:numCache>
                <c:formatCode>#,##0</c:formatCode>
                <c:ptCount val="6"/>
                <c:pt idx="0">
                  <c:v>100</c:v>
                </c:pt>
                <c:pt idx="1">
                  <c:v>70.910763863984542</c:v>
                </c:pt>
                <c:pt idx="2">
                  <c:v>41.821527727969084</c:v>
                </c:pt>
                <c:pt idx="3">
                  <c:v>25.721317331536326</c:v>
                </c:pt>
                <c:pt idx="4">
                  <c:v>34.728137192862327</c:v>
                </c:pt>
                <c:pt idx="5" formatCode="0">
                  <c:v>61.543419511115921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AC6-6D43-93F9-AA22242A344C}"/>
            </c:ext>
          </c:extLst>
        </c:ser>
        <c:ser>
          <c:idx val="16"/>
          <c:order val="16"/>
          <c:tx>
            <c:strRef>
              <c:f>Graficos!$C$189</c:f>
              <c:strCache>
                <c:ptCount val="1"/>
                <c:pt idx="0">
                  <c:v>  total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Graficos!$D$172:$I$172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Graficos!$D$189:$I$189</c:f>
              <c:numCache>
                <c:formatCode>#,##0</c:formatCode>
                <c:ptCount val="6"/>
                <c:pt idx="0">
                  <c:v>100</c:v>
                </c:pt>
                <c:pt idx="1">
                  <c:v>89.635898864755305</c:v>
                </c:pt>
                <c:pt idx="2">
                  <c:v>79.27179772951061</c:v>
                </c:pt>
                <c:pt idx="3">
                  <c:v>73.518659915052211</c:v>
                </c:pt>
                <c:pt idx="4">
                  <c:v>78.599266584806401</c:v>
                </c:pt>
                <c:pt idx="5" formatCode="0">
                  <c:v>86.50942619065205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AC6-6D43-93F9-AA22242A3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1876296"/>
        <c:axId val="2123119288"/>
      </c:lineChart>
      <c:catAx>
        <c:axId val="2021876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3119288"/>
        <c:crosses val="autoZero"/>
        <c:auto val="1"/>
        <c:lblAlgn val="ctr"/>
        <c:lblOffset val="100"/>
        <c:noMultiLvlLbl val="0"/>
      </c:catAx>
      <c:valAx>
        <c:axId val="2123119288"/>
        <c:scaling>
          <c:orientation val="minMax"/>
          <c:max val="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21876296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5.9317291550083903E-2"/>
          <c:y val="0.72172527017118804"/>
          <c:w val="0.88416340235030799"/>
          <c:h val="0.2647794531756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E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Graficos!$C$234</c:f>
              <c:strCache>
                <c:ptCount val="1"/>
                <c:pt idx="0">
                  <c:v>Agricultura, ganadería y pesca</c:v>
                </c:pt>
              </c:strCache>
            </c:strRef>
          </c:tx>
          <c:spPr>
            <a:ln w="285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Graficos!$D$233:$H$233</c:f>
              <c:strCache>
                <c:ptCount val="5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</c:strCache>
            </c:strRef>
          </c:cat>
          <c:val>
            <c:numRef>
              <c:f>Graficos!$D$234:$H$234</c:f>
              <c:numCache>
                <c:formatCode>#,##0</c:formatCode>
                <c:ptCount val="5"/>
                <c:pt idx="0" formatCode="General">
                  <c:v>100</c:v>
                </c:pt>
                <c:pt idx="1">
                  <c:v>100.50610576984975</c:v>
                </c:pt>
                <c:pt idx="2">
                  <c:v>101.01221153969951</c:v>
                </c:pt>
                <c:pt idx="3">
                  <c:v>101.88884612204342</c:v>
                </c:pt>
                <c:pt idx="4">
                  <c:v>100.68332319136498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61-9B40-A5BF-AB317C4DE9B6}"/>
            </c:ext>
          </c:extLst>
        </c:ser>
        <c:ser>
          <c:idx val="1"/>
          <c:order val="1"/>
          <c:tx>
            <c:strRef>
              <c:f>Graficos!$C$235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Graficos!$D$233:$H$233</c:f>
              <c:strCache>
                <c:ptCount val="5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</c:strCache>
            </c:strRef>
          </c:cat>
          <c:val>
            <c:numRef>
              <c:f>Graficos!$D$235:$H$235</c:f>
              <c:numCache>
                <c:formatCode>#,##0</c:formatCode>
                <c:ptCount val="5"/>
                <c:pt idx="0" formatCode="General">
                  <c:v>100</c:v>
                </c:pt>
                <c:pt idx="1">
                  <c:v>92.186778737448947</c:v>
                </c:pt>
                <c:pt idx="2">
                  <c:v>84.373557474897893</c:v>
                </c:pt>
                <c:pt idx="3">
                  <c:v>77.69781107298796</c:v>
                </c:pt>
                <c:pt idx="4">
                  <c:v>82.553689321164313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1-9B40-A5BF-AB317C4DE9B6}"/>
            </c:ext>
          </c:extLst>
        </c:ser>
        <c:ser>
          <c:idx val="2"/>
          <c:order val="2"/>
          <c:tx>
            <c:strRef>
              <c:f>Graficos!$C$236</c:f>
              <c:strCache>
                <c:ptCount val="1"/>
                <c:pt idx="0">
                  <c:v>Energía y agua</c:v>
                </c:pt>
              </c:strCache>
            </c:strRef>
          </c:tx>
          <c:spPr>
            <a:ln w="28575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strRef>
              <c:f>Graficos!$D$233:$H$233</c:f>
              <c:strCache>
                <c:ptCount val="5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</c:strCache>
            </c:strRef>
          </c:cat>
          <c:val>
            <c:numRef>
              <c:f>Graficos!$D$236:$H$236</c:f>
              <c:numCache>
                <c:formatCode>#,##0</c:formatCode>
                <c:ptCount val="5"/>
                <c:pt idx="0" formatCode="General">
                  <c:v>99.999999999999986</c:v>
                </c:pt>
                <c:pt idx="1">
                  <c:v>97.907365751668195</c:v>
                </c:pt>
                <c:pt idx="2">
                  <c:v>95.814731503336404</c:v>
                </c:pt>
                <c:pt idx="3">
                  <c:v>94.421773964668461</c:v>
                </c:pt>
                <c:pt idx="4">
                  <c:v>95.436607449016961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61-9B40-A5BF-AB317C4DE9B6}"/>
            </c:ext>
          </c:extLst>
        </c:ser>
        <c:ser>
          <c:idx val="3"/>
          <c:order val="3"/>
          <c:tx>
            <c:strRef>
              <c:f>Graficos!$C$237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Graficos!$D$233:$H$233</c:f>
              <c:strCache>
                <c:ptCount val="5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</c:strCache>
            </c:strRef>
          </c:cat>
          <c:val>
            <c:numRef>
              <c:f>Graficos!$D$237:$H$237</c:f>
              <c:numCache>
                <c:formatCode>#,##0</c:formatCode>
                <c:ptCount val="5"/>
                <c:pt idx="0" formatCode="General">
                  <c:v>100</c:v>
                </c:pt>
                <c:pt idx="1">
                  <c:v>86.447875867426944</c:v>
                </c:pt>
                <c:pt idx="2">
                  <c:v>72.895751734853874</c:v>
                </c:pt>
                <c:pt idx="3">
                  <c:v>76.79792100602333</c:v>
                </c:pt>
                <c:pt idx="4">
                  <c:v>85.081574357120203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61-9B40-A5BF-AB317C4DE9B6}"/>
            </c:ext>
          </c:extLst>
        </c:ser>
        <c:ser>
          <c:idx val="4"/>
          <c:order val="4"/>
          <c:tx>
            <c:strRef>
              <c:f>Graficos!$C$238</c:f>
              <c:strCache>
                <c:ptCount val="1"/>
                <c:pt idx="0">
                  <c:v>Comercio, transporte y hostelería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Graficos!$D$233:$H$233</c:f>
              <c:strCache>
                <c:ptCount val="5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</c:strCache>
            </c:strRef>
          </c:cat>
          <c:val>
            <c:numRef>
              <c:f>Graficos!$D$238:$H$238</c:f>
              <c:numCache>
                <c:formatCode>#,##0</c:formatCode>
                <c:ptCount val="5"/>
                <c:pt idx="0" formatCode="General">
                  <c:v>100</c:v>
                </c:pt>
                <c:pt idx="1">
                  <c:v>80.353995425538187</c:v>
                </c:pt>
                <c:pt idx="2">
                  <c:v>60.707990851076389</c:v>
                </c:pt>
                <c:pt idx="3">
                  <c:v>50.689554214696969</c:v>
                </c:pt>
                <c:pt idx="4">
                  <c:v>61.302159465255684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61-9B40-A5BF-AB317C4DE9B6}"/>
            </c:ext>
          </c:extLst>
        </c:ser>
        <c:ser>
          <c:idx val="5"/>
          <c:order val="5"/>
          <c:tx>
            <c:strRef>
              <c:f>Graficos!$C$239</c:f>
              <c:strCache>
                <c:ptCount val="1"/>
                <c:pt idx="0">
                  <c:v>Servicios públicos y educación y sanidad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Graficos!$D$233:$H$233</c:f>
              <c:strCache>
                <c:ptCount val="5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</c:strCache>
            </c:strRef>
          </c:cat>
          <c:val>
            <c:numRef>
              <c:f>Graficos!$D$239:$H$239</c:f>
              <c:numCache>
                <c:formatCode>#,##0</c:formatCode>
                <c:ptCount val="5"/>
                <c:pt idx="0" formatCode="General">
                  <c:v>100</c:v>
                </c:pt>
                <c:pt idx="1">
                  <c:v>96.206108129329294</c:v>
                </c:pt>
                <c:pt idx="2">
                  <c:v>92.412216258658603</c:v>
                </c:pt>
                <c:pt idx="3">
                  <c:v>88.957603903354794</c:v>
                </c:pt>
                <c:pt idx="4">
                  <c:v>90.479473454759955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61-9B40-A5BF-AB317C4DE9B6}"/>
            </c:ext>
          </c:extLst>
        </c:ser>
        <c:ser>
          <c:idx val="6"/>
          <c:order val="6"/>
          <c:tx>
            <c:strRef>
              <c:f>Graficos!$C$240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175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Graficos!$D$233:$H$233</c:f>
              <c:strCache>
                <c:ptCount val="5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</c:strCache>
            </c:strRef>
          </c:cat>
          <c:val>
            <c:numRef>
              <c:f>Graficos!$D$240:$H$240</c:f>
              <c:numCache>
                <c:formatCode>#,##0</c:formatCode>
                <c:ptCount val="5"/>
                <c:pt idx="0" formatCode="General">
                  <c:v>100</c:v>
                </c:pt>
                <c:pt idx="1">
                  <c:v>92.06736607208768</c:v>
                </c:pt>
                <c:pt idx="2">
                  <c:v>84.134732144175359</c:v>
                </c:pt>
                <c:pt idx="3">
                  <c:v>77.949873818124104</c:v>
                </c:pt>
                <c:pt idx="4">
                  <c:v>81.387067849433919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61-9B40-A5BF-AB317C4DE9B6}"/>
            </c:ext>
          </c:extLst>
        </c:ser>
        <c:ser>
          <c:idx val="7"/>
          <c:order val="7"/>
          <c:tx>
            <c:strRef>
              <c:f>Graficos!$C$241</c:f>
              <c:strCache>
                <c:ptCount val="1"/>
                <c:pt idx="0">
                  <c:v>  total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Graficos!$D$233:$H$233</c:f>
              <c:strCache>
                <c:ptCount val="5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</c:strCache>
            </c:strRef>
          </c:cat>
          <c:val>
            <c:numRef>
              <c:f>Graficos!$D$241:$H$241</c:f>
              <c:numCache>
                <c:formatCode>#,##0</c:formatCode>
                <c:ptCount val="5"/>
                <c:pt idx="0" formatCode="General">
                  <c:v>100</c:v>
                </c:pt>
                <c:pt idx="1">
                  <c:v>89.881064138828151</c:v>
                </c:pt>
                <c:pt idx="2">
                  <c:v>79.762128277656316</c:v>
                </c:pt>
                <c:pt idx="3">
                  <c:v>73.970269441887197</c:v>
                </c:pt>
                <c:pt idx="4">
                  <c:v>79.083529538123244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B61-9B40-A5BF-AB317C4D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293496"/>
        <c:axId val="2123295320"/>
      </c:lineChart>
      <c:catAx>
        <c:axId val="2123293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3295320"/>
        <c:crosses val="autoZero"/>
        <c:auto val="1"/>
        <c:lblAlgn val="ctr"/>
        <c:lblOffset val="100"/>
        <c:noMultiLvlLbl val="0"/>
      </c:catAx>
      <c:valAx>
        <c:axId val="2123295320"/>
        <c:scaling>
          <c:orientation val="minMax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293496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E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Graficos!$C$37</c:f>
              <c:strCache>
                <c:ptCount val="1"/>
                <c:pt idx="0">
                  <c:v>alojamiento</c:v>
                </c:pt>
              </c:strCache>
            </c:strRef>
          </c:tx>
          <c:marker>
            <c:symbol val="none"/>
          </c:marker>
          <c:cat>
            <c:strRef>
              <c:f>Graficos!$D$36:$I$36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Graficos!$D$37:$I$37</c:f>
              <c:numCache>
                <c:formatCode>0.0</c:formatCode>
                <c:ptCount val="6"/>
                <c:pt idx="0">
                  <c:v>100</c:v>
                </c:pt>
                <c:pt idx="1">
                  <c:v>64.95960028991999</c:v>
                </c:pt>
                <c:pt idx="2">
                  <c:v>29.919200579839977</c:v>
                </c:pt>
                <c:pt idx="3">
                  <c:v>12.132317015924208</c:v>
                </c:pt>
                <c:pt idx="4" formatCode="#,##0.0">
                  <c:v>14.723415770258333</c:v>
                </c:pt>
                <c:pt idx="5" formatCode="#,##0.0">
                  <c:v>32.437973938304431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B1-4949-870C-F3C4BAA49928}"/>
            </c:ext>
          </c:extLst>
        </c:ser>
        <c:ser>
          <c:idx val="1"/>
          <c:order val="1"/>
          <c:tx>
            <c:strRef>
              <c:f>Graficos!$C$38</c:f>
              <c:strCache>
                <c:ptCount val="1"/>
                <c:pt idx="0">
                  <c:v>comidas y bebidas</c:v>
                </c:pt>
              </c:strCache>
            </c:strRef>
          </c:tx>
          <c:marker>
            <c:symbol val="none"/>
          </c:marker>
          <c:cat>
            <c:strRef>
              <c:f>Graficos!$D$36:$I$36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Graficos!$D$38:$I$38</c:f>
              <c:numCache>
                <c:formatCode>0.0</c:formatCode>
                <c:ptCount val="6"/>
                <c:pt idx="0">
                  <c:v>100</c:v>
                </c:pt>
                <c:pt idx="1">
                  <c:v>64.055957381892213</c:v>
                </c:pt>
                <c:pt idx="2">
                  <c:v>28.111914763784423</c:v>
                </c:pt>
                <c:pt idx="3">
                  <c:v>15.707212322547505</c:v>
                </c:pt>
                <c:pt idx="4" formatCode="#,##0.0">
                  <c:v>35.098716998068802</c:v>
                </c:pt>
                <c:pt idx="5" formatCode="#,##0.0">
                  <c:v>59.325088393373903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B1-4949-870C-F3C4BAA49928}"/>
            </c:ext>
          </c:extLst>
        </c:ser>
        <c:ser>
          <c:idx val="2"/>
          <c:order val="2"/>
          <c:tx>
            <c:strRef>
              <c:f>Graficos!$C$39</c:f>
              <c:strCache>
                <c:ptCount val="1"/>
                <c:pt idx="0">
                  <c:v>ag. de viajes y oper. turísticos</c:v>
                </c:pt>
              </c:strCache>
            </c:strRef>
          </c:tx>
          <c:marker>
            <c:symbol val="none"/>
          </c:marker>
          <c:cat>
            <c:strRef>
              <c:f>Graficos!$D$36:$I$36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Graficos!$D$39:$I$39</c:f>
              <c:numCache>
                <c:formatCode>0.0</c:formatCode>
                <c:ptCount val="6"/>
                <c:pt idx="0">
                  <c:v>100</c:v>
                </c:pt>
                <c:pt idx="1">
                  <c:v>75.684412915444057</c:v>
                </c:pt>
                <c:pt idx="2">
                  <c:v>51.368825830888127</c:v>
                </c:pt>
                <c:pt idx="3">
                  <c:v>21.836372898789364</c:v>
                </c:pt>
                <c:pt idx="4" formatCode="#,##0.0">
                  <c:v>21.416492694706939</c:v>
                </c:pt>
                <c:pt idx="5" formatCode="#,##0.0">
                  <c:v>34.432704894883464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B1-4949-870C-F3C4BAA49928}"/>
            </c:ext>
          </c:extLst>
        </c:ser>
        <c:ser>
          <c:idx val="3"/>
          <c:order val="3"/>
          <c:tx>
            <c:strRef>
              <c:f>Graficos!$C$40</c:f>
              <c:strCache>
                <c:ptCount val="1"/>
                <c:pt idx="0">
                  <c:v>entretenimiento</c:v>
                </c:pt>
              </c:strCache>
            </c:strRef>
          </c:tx>
          <c:marker>
            <c:symbol val="none"/>
          </c:marker>
          <c:cat>
            <c:strRef>
              <c:f>Graficos!$D$36:$I$36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Graficos!$D$40:$I$40</c:f>
              <c:numCache>
                <c:formatCode>0.0</c:formatCode>
                <c:ptCount val="6"/>
                <c:pt idx="0">
                  <c:v>100</c:v>
                </c:pt>
                <c:pt idx="1">
                  <c:v>70.910763863984542</c:v>
                </c:pt>
                <c:pt idx="2">
                  <c:v>41.821527727969084</c:v>
                </c:pt>
                <c:pt idx="3">
                  <c:v>25.721317331536326</c:v>
                </c:pt>
                <c:pt idx="4" formatCode="#,##0.0">
                  <c:v>34.728137192862327</c:v>
                </c:pt>
                <c:pt idx="5" formatCode="#,##0.0">
                  <c:v>61.543419511115921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B1-4949-870C-F3C4BAA49928}"/>
            </c:ext>
          </c:extLst>
        </c:ser>
        <c:ser>
          <c:idx val="4"/>
          <c:order val="4"/>
          <c:tx>
            <c:strRef>
              <c:f>Graficos!$C$41</c:f>
              <c:strCache>
                <c:ptCount val="1"/>
                <c:pt idx="0">
                  <c:v>transporte aéreo</c:v>
                </c:pt>
              </c:strCache>
            </c:strRef>
          </c:tx>
          <c:marker>
            <c:symbol val="none"/>
          </c:marker>
          <c:cat>
            <c:strRef>
              <c:f>Graficos!$D$36:$I$36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Graficos!$D$41:$I$41</c:f>
              <c:numCache>
                <c:formatCode>0.0</c:formatCode>
                <c:ptCount val="6"/>
                <c:pt idx="0">
                  <c:v>100</c:v>
                </c:pt>
                <c:pt idx="1">
                  <c:v>88.501718799011741</c:v>
                </c:pt>
                <c:pt idx="2">
                  <c:v>77.003437598023481</c:v>
                </c:pt>
                <c:pt idx="3">
                  <c:v>33.649759474982268</c:v>
                </c:pt>
                <c:pt idx="4" formatCode="#,##0.0">
                  <c:v>31.961609834427865</c:v>
                </c:pt>
                <c:pt idx="5" formatCode="#,##0.0">
                  <c:v>37.301482247985213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B1-4949-870C-F3C4BAA49928}"/>
            </c:ext>
          </c:extLst>
        </c:ser>
        <c:ser>
          <c:idx val="5"/>
          <c:order val="5"/>
          <c:tx>
            <c:strRef>
              <c:f>Graficos!$C$42</c:f>
              <c:strCache>
                <c:ptCount val="1"/>
                <c:pt idx="0">
                  <c:v>espectáculos</c:v>
                </c:pt>
              </c:strCache>
            </c:strRef>
          </c:tx>
          <c:marker>
            <c:symbol val="none"/>
          </c:marker>
          <c:cat>
            <c:strRef>
              <c:f>Graficos!$D$36:$I$36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Graficos!$D$42:$I$42</c:f>
              <c:numCache>
                <c:formatCode>0.0</c:formatCode>
                <c:ptCount val="6"/>
                <c:pt idx="0">
                  <c:v>100</c:v>
                </c:pt>
                <c:pt idx="1">
                  <c:v>75.491390746830689</c:v>
                </c:pt>
                <c:pt idx="2">
                  <c:v>50.982781493661385</c:v>
                </c:pt>
                <c:pt idx="3">
                  <c:v>38.376079242590997</c:v>
                </c:pt>
                <c:pt idx="4" formatCode="#,##0.0">
                  <c:v>39.828888819060978</c:v>
                </c:pt>
                <c:pt idx="5" formatCode="#,##0.0">
                  <c:v>48.358488764854961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B1-4949-870C-F3C4BAA49928}"/>
            </c:ext>
          </c:extLst>
        </c:ser>
        <c:ser>
          <c:idx val="6"/>
          <c:order val="6"/>
          <c:tx>
            <c:strRef>
              <c:f>Graficos!$C$43</c:f>
              <c:strCache>
                <c:ptCount val="1"/>
                <c:pt idx="0">
                  <c:v>venta y reparación vehículos</c:v>
                </c:pt>
              </c:strCache>
            </c:strRef>
          </c:tx>
          <c:marker>
            <c:symbol val="none"/>
          </c:marker>
          <c:cat>
            <c:strRef>
              <c:f>Graficos!$D$36:$I$36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Graficos!$D$43:$I$43</c:f>
              <c:numCache>
                <c:formatCode>0.0</c:formatCode>
                <c:ptCount val="6"/>
                <c:pt idx="0">
                  <c:v>100</c:v>
                </c:pt>
                <c:pt idx="1">
                  <c:v>76.259538436760778</c:v>
                </c:pt>
                <c:pt idx="2">
                  <c:v>52.51907687352157</c:v>
                </c:pt>
                <c:pt idx="3">
                  <c:v>42.980424210119629</c:v>
                </c:pt>
                <c:pt idx="4" formatCode="#,##0.0">
                  <c:v>64.098142569652666</c:v>
                </c:pt>
                <c:pt idx="5" formatCode="#,##0.0">
                  <c:v>83.242280844343455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B1-4949-870C-F3C4BAA49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297160"/>
        <c:axId val="2123298984"/>
      </c:lineChart>
      <c:catAx>
        <c:axId val="2123297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3298984"/>
        <c:crosses val="autoZero"/>
        <c:auto val="1"/>
        <c:lblAlgn val="ctr"/>
        <c:lblOffset val="100"/>
        <c:noMultiLvlLbl val="0"/>
      </c:catAx>
      <c:valAx>
        <c:axId val="2123298984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23297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'Figs regiones'!$B$29</c:f>
              <c:strCache>
                <c:ptCount val="1"/>
                <c:pt idx="0">
                  <c:v>Ex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'Figs regiones'!$C$28:$H$28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regiones'!$C$29:$H$29</c:f>
              <c:numCache>
                <c:formatCode>#,##0</c:formatCode>
                <c:ptCount val="6"/>
                <c:pt idx="0">
                  <c:v>100</c:v>
                </c:pt>
                <c:pt idx="1">
                  <c:v>92.574087665042811</c:v>
                </c:pt>
                <c:pt idx="2">
                  <c:v>85.148175330085607</c:v>
                </c:pt>
                <c:pt idx="3">
                  <c:v>83.501089664184207</c:v>
                </c:pt>
                <c:pt idx="4">
                  <c:v>88.031776702989902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DF46-806D-545ED0BAFB55}"/>
            </c:ext>
          </c:extLst>
        </c:ser>
        <c:ser>
          <c:idx val="1"/>
          <c:order val="1"/>
          <c:tx>
            <c:strRef>
              <c:f>'Figs regiones'!$B$30</c:f>
              <c:strCache>
                <c:ptCount val="1"/>
                <c:pt idx="0">
                  <c:v>Mu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'Figs regiones'!$C$28:$H$28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regiones'!$C$30:$H$30</c:f>
              <c:numCache>
                <c:formatCode>#,##0</c:formatCode>
                <c:ptCount val="6"/>
                <c:pt idx="0">
                  <c:v>100</c:v>
                </c:pt>
                <c:pt idx="1">
                  <c:v>91.572409719945597</c:v>
                </c:pt>
                <c:pt idx="2">
                  <c:v>83.144819439891194</c:v>
                </c:pt>
                <c:pt idx="3">
                  <c:v>80.607995000291496</c:v>
                </c:pt>
                <c:pt idx="4">
                  <c:v>84.990602876049095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DF46-806D-545ED0BAFB55}"/>
            </c:ext>
          </c:extLst>
        </c:ser>
        <c:ser>
          <c:idx val="2"/>
          <c:order val="2"/>
          <c:tx>
            <c:strRef>
              <c:f>'Figs regiones'!$B$31</c:f>
              <c:strCache>
                <c:ptCount val="1"/>
                <c:pt idx="0">
                  <c:v>C-M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Pt>
            <c:idx val="4"/>
            <c:bubble3D val="0"/>
            <c:spPr>
              <a:ln w="25400">
                <a:solidFill>
                  <a:srgbClr val="008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68B-DF46-806D-545ED0BAFB55}"/>
              </c:ext>
            </c:extLst>
          </c:dPt>
          <c:cat>
            <c:strRef>
              <c:f>'Figs regiones'!$C$28:$H$28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regiones'!$C$31:$H$31</c:f>
              <c:numCache>
                <c:formatCode>#,##0</c:formatCode>
                <c:ptCount val="6"/>
                <c:pt idx="0">
                  <c:v>100</c:v>
                </c:pt>
                <c:pt idx="1">
                  <c:v>90.965677758203299</c:v>
                </c:pt>
                <c:pt idx="2">
                  <c:v>81.931355516406597</c:v>
                </c:pt>
                <c:pt idx="3">
                  <c:v>80.098983101165501</c:v>
                </c:pt>
                <c:pt idx="4">
                  <c:v>86.336769359676694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8B-DF46-806D-545ED0BAFB55}"/>
            </c:ext>
          </c:extLst>
        </c:ser>
        <c:ser>
          <c:idx val="3"/>
          <c:order val="3"/>
          <c:tx>
            <c:strRef>
              <c:f>'Figs regiones'!$B$32</c:f>
              <c:strCache>
                <c:ptCount val="1"/>
                <c:pt idx="0">
                  <c:v>PV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'Figs regiones'!$C$28:$H$28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regiones'!$C$32:$H$32</c:f>
              <c:numCache>
                <c:formatCode>#,##0</c:formatCode>
                <c:ptCount val="6"/>
                <c:pt idx="0">
                  <c:v>100</c:v>
                </c:pt>
                <c:pt idx="1">
                  <c:v>91.778839632703153</c:v>
                </c:pt>
                <c:pt idx="2">
                  <c:v>83.557679265406307</c:v>
                </c:pt>
                <c:pt idx="3">
                  <c:v>78.263666229453406</c:v>
                </c:pt>
                <c:pt idx="4">
                  <c:v>82.665401616937103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8B-DF46-806D-545ED0BAFB55}"/>
            </c:ext>
          </c:extLst>
        </c:ser>
        <c:ser>
          <c:idx val="4"/>
          <c:order val="4"/>
          <c:tx>
            <c:strRef>
              <c:f>'Figs regiones'!$B$33</c:f>
              <c:strCache>
                <c:ptCount val="1"/>
                <c:pt idx="0">
                  <c:v>España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'Figs regiones'!$C$28:$H$28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regiones'!$C$33:$H$33</c:f>
              <c:numCache>
                <c:formatCode>#,##0</c:formatCode>
                <c:ptCount val="6"/>
                <c:pt idx="0" formatCode="General">
                  <c:v>100</c:v>
                </c:pt>
                <c:pt idx="1">
                  <c:v>89.647427912181229</c:v>
                </c:pt>
                <c:pt idx="2">
                  <c:v>79.294855824362443</c:v>
                </c:pt>
                <c:pt idx="3">
                  <c:v>73.550903992323015</c:v>
                </c:pt>
                <c:pt idx="4">
                  <c:v>78.652448101146547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8B-DF46-806D-545ED0BAF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3255048"/>
        <c:axId val="2070729880"/>
      </c:lineChart>
      <c:catAx>
        <c:axId val="2123255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0729880"/>
        <c:crosses val="autoZero"/>
        <c:auto val="1"/>
        <c:lblAlgn val="ctr"/>
        <c:lblOffset val="100"/>
        <c:noMultiLvlLbl val="0"/>
      </c:catAx>
      <c:valAx>
        <c:axId val="2070729880"/>
        <c:scaling>
          <c:orientation val="minMax"/>
          <c:max val="100"/>
          <c:min val="7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3255048"/>
        <c:crosses val="autoZero"/>
        <c:crossBetween val="between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'Figs regiones'!$B$53</c:f>
              <c:strCache>
                <c:ptCount val="1"/>
                <c:pt idx="0">
                  <c:v>Ar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'Figs regiones'!$C$52:$H$52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regiones'!$C$53:$H$53</c:f>
              <c:numCache>
                <c:formatCode>#,##0</c:formatCode>
                <c:ptCount val="6"/>
                <c:pt idx="0">
                  <c:v>100</c:v>
                </c:pt>
                <c:pt idx="1">
                  <c:v>91.672306268795452</c:v>
                </c:pt>
                <c:pt idx="2">
                  <c:v>83.344612537590905</c:v>
                </c:pt>
                <c:pt idx="3">
                  <c:v>77.818362515308095</c:v>
                </c:pt>
                <c:pt idx="4">
                  <c:v>83.181011828947604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F-A348-953E-BD6238D1773B}"/>
            </c:ext>
          </c:extLst>
        </c:ser>
        <c:ser>
          <c:idx val="1"/>
          <c:order val="1"/>
          <c:tx>
            <c:strRef>
              <c:f>'Figs regiones'!$B$54</c:f>
              <c:strCache>
                <c:ptCount val="1"/>
                <c:pt idx="0">
                  <c:v>Na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'Figs regiones'!$C$52:$H$52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regiones'!$C$54:$H$54</c:f>
              <c:numCache>
                <c:formatCode>#,##0</c:formatCode>
                <c:ptCount val="6"/>
                <c:pt idx="0">
                  <c:v>100</c:v>
                </c:pt>
                <c:pt idx="1">
                  <c:v>90.62404129115879</c:v>
                </c:pt>
                <c:pt idx="2">
                  <c:v>81.248082582317593</c:v>
                </c:pt>
                <c:pt idx="3">
                  <c:v>77.046810358811996</c:v>
                </c:pt>
                <c:pt idx="4">
                  <c:v>82.903847727718201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4F-A348-953E-BD6238D1773B}"/>
            </c:ext>
          </c:extLst>
        </c:ser>
        <c:ser>
          <c:idx val="2"/>
          <c:order val="2"/>
          <c:tx>
            <c:strRef>
              <c:f>'Figs regiones'!$B$55</c:f>
              <c:strCache>
                <c:ptCount val="1"/>
                <c:pt idx="0">
                  <c:v>CyL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'Figs regiones'!$C$52:$H$52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regiones'!$C$55:$H$55</c:f>
              <c:numCache>
                <c:formatCode>#,##0</c:formatCode>
                <c:ptCount val="6"/>
                <c:pt idx="0">
                  <c:v>100</c:v>
                </c:pt>
                <c:pt idx="1">
                  <c:v>90.732688548068253</c:v>
                </c:pt>
                <c:pt idx="2">
                  <c:v>81.465377096136507</c:v>
                </c:pt>
                <c:pt idx="3">
                  <c:v>76.325768235719096</c:v>
                </c:pt>
                <c:pt idx="4">
                  <c:v>81.426473753036305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4F-A348-953E-BD6238D1773B}"/>
            </c:ext>
          </c:extLst>
        </c:ser>
        <c:ser>
          <c:idx val="3"/>
          <c:order val="3"/>
          <c:tx>
            <c:strRef>
              <c:f>'Figs regiones'!$B$56</c:f>
              <c:strCache>
                <c:ptCount val="1"/>
                <c:pt idx="0">
                  <c:v>Ri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'Figs regiones'!$C$52:$H$52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regiones'!$C$56:$H$56</c:f>
              <c:numCache>
                <c:formatCode>#,##0</c:formatCode>
                <c:ptCount val="6"/>
                <c:pt idx="0">
                  <c:v>100</c:v>
                </c:pt>
                <c:pt idx="1">
                  <c:v>90.382074166446401</c:v>
                </c:pt>
                <c:pt idx="2">
                  <c:v>80.764148332892802</c:v>
                </c:pt>
                <c:pt idx="3">
                  <c:v>76.294532379930899</c:v>
                </c:pt>
                <c:pt idx="4">
                  <c:v>80.535605227421897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4F-A348-953E-BD6238D1773B}"/>
            </c:ext>
          </c:extLst>
        </c:ser>
        <c:ser>
          <c:idx val="4"/>
          <c:order val="4"/>
          <c:tx>
            <c:strRef>
              <c:f>'Figs regiones'!$B$57</c:f>
              <c:strCache>
                <c:ptCount val="1"/>
                <c:pt idx="0">
                  <c:v>España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'Figs regiones'!$C$52:$H$52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regiones'!$C$57:$H$57</c:f>
              <c:numCache>
                <c:formatCode>#,##0</c:formatCode>
                <c:ptCount val="6"/>
                <c:pt idx="0" formatCode="General">
                  <c:v>100</c:v>
                </c:pt>
                <c:pt idx="1">
                  <c:v>89.647427912181229</c:v>
                </c:pt>
                <c:pt idx="2">
                  <c:v>79.294855824362443</c:v>
                </c:pt>
                <c:pt idx="3">
                  <c:v>73.550903992323015</c:v>
                </c:pt>
                <c:pt idx="4">
                  <c:v>78.652448101146547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4F-A348-953E-BD6238D17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605208"/>
        <c:axId val="2122735192"/>
      </c:lineChart>
      <c:catAx>
        <c:axId val="2070605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2735192"/>
        <c:crosses val="autoZero"/>
        <c:auto val="1"/>
        <c:lblAlgn val="ctr"/>
        <c:lblOffset val="100"/>
        <c:noMultiLvlLbl val="0"/>
      </c:catAx>
      <c:valAx>
        <c:axId val="2122735192"/>
        <c:scaling>
          <c:orientation val="minMax"/>
          <c:max val="100"/>
          <c:min val="7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0605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'Figs regiones'!$B$78</c:f>
              <c:strCache>
                <c:ptCount val="1"/>
                <c:pt idx="0">
                  <c:v>Ast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'Figs regiones'!$C$77:$H$77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regiones'!$C$78:$H$78</c:f>
              <c:numCache>
                <c:formatCode>#,##0</c:formatCode>
                <c:ptCount val="6"/>
                <c:pt idx="0">
                  <c:v>100</c:v>
                </c:pt>
                <c:pt idx="1">
                  <c:v>90.641077305708706</c:v>
                </c:pt>
                <c:pt idx="2">
                  <c:v>81.282154611417397</c:v>
                </c:pt>
                <c:pt idx="3">
                  <c:v>75.7430846978624</c:v>
                </c:pt>
                <c:pt idx="4">
                  <c:v>81.990633243831297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9-3C49-8984-41151C8FFE03}"/>
            </c:ext>
          </c:extLst>
        </c:ser>
        <c:ser>
          <c:idx val="1"/>
          <c:order val="1"/>
          <c:tx>
            <c:strRef>
              <c:f>'Figs regiones'!$B$79</c:f>
              <c:strCache>
                <c:ptCount val="1"/>
                <c:pt idx="0">
                  <c:v>Cnt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'Figs regiones'!$C$77:$H$77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regiones'!$C$79:$H$79</c:f>
              <c:numCache>
                <c:formatCode>#,##0</c:formatCode>
                <c:ptCount val="6"/>
                <c:pt idx="0">
                  <c:v>100</c:v>
                </c:pt>
                <c:pt idx="1">
                  <c:v>89.882655710573346</c:v>
                </c:pt>
                <c:pt idx="2">
                  <c:v>79.765311421146706</c:v>
                </c:pt>
                <c:pt idx="3">
                  <c:v>75.1679797813036</c:v>
                </c:pt>
                <c:pt idx="4">
                  <c:v>80.206864346571706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9-3C49-8984-41151C8FFE03}"/>
            </c:ext>
          </c:extLst>
        </c:ser>
        <c:ser>
          <c:idx val="2"/>
          <c:order val="2"/>
          <c:tx>
            <c:strRef>
              <c:f>'Figs regiones'!$B$80</c:f>
              <c:strCache>
                <c:ptCount val="1"/>
                <c:pt idx="0">
                  <c:v>An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'Figs regiones'!$C$77:$H$77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regiones'!$C$80:$H$80</c:f>
              <c:numCache>
                <c:formatCode>#,##0</c:formatCode>
                <c:ptCount val="6"/>
                <c:pt idx="0">
                  <c:v>100</c:v>
                </c:pt>
                <c:pt idx="1">
                  <c:v>89.131458413995858</c:v>
                </c:pt>
                <c:pt idx="2">
                  <c:v>78.262916827991702</c:v>
                </c:pt>
                <c:pt idx="3">
                  <c:v>75.124927898033903</c:v>
                </c:pt>
                <c:pt idx="4">
                  <c:v>81.030695150048999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9-3C49-8984-41151C8FFE03}"/>
            </c:ext>
          </c:extLst>
        </c:ser>
        <c:ser>
          <c:idx val="3"/>
          <c:order val="3"/>
          <c:tx>
            <c:strRef>
              <c:f>'Figs regiones'!$B$81</c:f>
              <c:strCache>
                <c:ptCount val="1"/>
                <c:pt idx="0">
                  <c:v>Ga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'Figs regiones'!$C$77:$H$77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regiones'!$C$81:$H$81</c:f>
              <c:numCache>
                <c:formatCode>#,##0</c:formatCode>
                <c:ptCount val="6"/>
                <c:pt idx="0">
                  <c:v>100</c:v>
                </c:pt>
                <c:pt idx="1">
                  <c:v>89.79056005000065</c:v>
                </c:pt>
                <c:pt idx="2">
                  <c:v>79.5811201000013</c:v>
                </c:pt>
                <c:pt idx="3">
                  <c:v>74.932478376311707</c:v>
                </c:pt>
                <c:pt idx="4">
                  <c:v>81.432217807536603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C9-3C49-8984-41151C8FFE03}"/>
            </c:ext>
          </c:extLst>
        </c:ser>
        <c:ser>
          <c:idx val="4"/>
          <c:order val="4"/>
          <c:tx>
            <c:strRef>
              <c:f>'Figs regiones'!$B$82</c:f>
              <c:strCache>
                <c:ptCount val="1"/>
                <c:pt idx="0">
                  <c:v>España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'Figs regiones'!$C$77:$H$77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regiones'!$C$82:$H$82</c:f>
              <c:numCache>
                <c:formatCode>#,##0</c:formatCode>
                <c:ptCount val="6"/>
                <c:pt idx="0" formatCode="General">
                  <c:v>100</c:v>
                </c:pt>
                <c:pt idx="1">
                  <c:v>89.647427912181229</c:v>
                </c:pt>
                <c:pt idx="2">
                  <c:v>79.294855824362443</c:v>
                </c:pt>
                <c:pt idx="3">
                  <c:v>73.550903992323015</c:v>
                </c:pt>
                <c:pt idx="4">
                  <c:v>78.652448101146547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C9-3C49-8984-41151C8FF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597544"/>
        <c:axId val="2070529672"/>
      </c:lineChart>
      <c:catAx>
        <c:axId val="2070597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0529672"/>
        <c:crosses val="autoZero"/>
        <c:auto val="1"/>
        <c:lblAlgn val="ctr"/>
        <c:lblOffset val="100"/>
        <c:noMultiLvlLbl val="0"/>
      </c:catAx>
      <c:valAx>
        <c:axId val="2070529672"/>
        <c:scaling>
          <c:orientation val="minMax"/>
          <c:max val="100"/>
          <c:min val="7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0597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'Figs regiones'!$B$101</c:f>
              <c:strCache>
                <c:ptCount val="1"/>
                <c:pt idx="0">
                  <c:v>Ma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'Figs regiones'!$C$100:$H$100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regiones'!$C$101:$H$101</c:f>
              <c:numCache>
                <c:formatCode>#,##0</c:formatCode>
                <c:ptCount val="6"/>
                <c:pt idx="0">
                  <c:v>100</c:v>
                </c:pt>
                <c:pt idx="1">
                  <c:v>90.813928548294001</c:v>
                </c:pt>
                <c:pt idx="2">
                  <c:v>81.627857096588002</c:v>
                </c:pt>
                <c:pt idx="3">
                  <c:v>74.821926337007298</c:v>
                </c:pt>
                <c:pt idx="4">
                  <c:v>78.743814118200802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E-8442-9163-6B7B3828391C}"/>
            </c:ext>
          </c:extLst>
        </c:ser>
        <c:ser>
          <c:idx val="1"/>
          <c:order val="1"/>
          <c:tx>
            <c:strRef>
              <c:f>'Figs regiones'!$B$102</c:f>
              <c:strCache>
                <c:ptCount val="1"/>
                <c:pt idx="0">
                  <c:v>Va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'Figs regiones'!$C$100:$H$100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regiones'!$C$102:$H$102</c:f>
              <c:numCache>
                <c:formatCode>#,##0</c:formatCode>
                <c:ptCount val="6"/>
                <c:pt idx="0">
                  <c:v>100</c:v>
                </c:pt>
                <c:pt idx="1">
                  <c:v>89.202143843944157</c:v>
                </c:pt>
                <c:pt idx="2">
                  <c:v>78.404287687888299</c:v>
                </c:pt>
                <c:pt idx="3">
                  <c:v>71.586567518684802</c:v>
                </c:pt>
                <c:pt idx="4">
                  <c:v>77.390888772183601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E-8442-9163-6B7B3828391C}"/>
            </c:ext>
          </c:extLst>
        </c:ser>
        <c:ser>
          <c:idx val="2"/>
          <c:order val="2"/>
          <c:tx>
            <c:strRef>
              <c:f>'Figs regiones'!$B$103</c:f>
              <c:strCache>
                <c:ptCount val="1"/>
                <c:pt idx="0">
                  <c:v>Cat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'Figs regiones'!$C$100:$H$100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regiones'!$C$103:$H$103</c:f>
              <c:numCache>
                <c:formatCode>#,##0</c:formatCode>
                <c:ptCount val="6"/>
                <c:pt idx="0">
                  <c:v>100</c:v>
                </c:pt>
                <c:pt idx="1">
                  <c:v>89.111141525708604</c:v>
                </c:pt>
                <c:pt idx="2">
                  <c:v>78.222283051417193</c:v>
                </c:pt>
                <c:pt idx="3">
                  <c:v>71.289030282077405</c:v>
                </c:pt>
                <c:pt idx="4">
                  <c:v>76.301981576736694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AE-8442-9163-6B7B3828391C}"/>
            </c:ext>
          </c:extLst>
        </c:ser>
        <c:ser>
          <c:idx val="3"/>
          <c:order val="3"/>
          <c:tx>
            <c:strRef>
              <c:f>'Figs regiones'!$B$104</c:f>
              <c:strCache>
                <c:ptCount val="1"/>
                <c:pt idx="0">
                  <c:v>Cana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'Figs regiones'!$C$100:$H$100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regiones'!$C$104:$H$104</c:f>
              <c:numCache>
                <c:formatCode>#,##0</c:formatCode>
                <c:ptCount val="6"/>
                <c:pt idx="0">
                  <c:v>100</c:v>
                </c:pt>
                <c:pt idx="1">
                  <c:v>83.494844185136145</c:v>
                </c:pt>
                <c:pt idx="2">
                  <c:v>66.989688370272304</c:v>
                </c:pt>
                <c:pt idx="3">
                  <c:v>59.413164271968803</c:v>
                </c:pt>
                <c:pt idx="4">
                  <c:v>65.881737912459897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AE-8442-9163-6B7B3828391C}"/>
            </c:ext>
          </c:extLst>
        </c:ser>
        <c:ser>
          <c:idx val="4"/>
          <c:order val="4"/>
          <c:tx>
            <c:strRef>
              <c:f>'Figs regiones'!$B$105</c:f>
              <c:strCache>
                <c:ptCount val="1"/>
                <c:pt idx="0">
                  <c:v>Ba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'Figs regiones'!$C$100:$H$100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regiones'!$C$105:$H$105</c:f>
              <c:numCache>
                <c:formatCode>#,##0</c:formatCode>
                <c:ptCount val="6"/>
                <c:pt idx="0">
                  <c:v>100</c:v>
                </c:pt>
                <c:pt idx="1">
                  <c:v>83.803640843787051</c:v>
                </c:pt>
                <c:pt idx="2">
                  <c:v>67.607281687574101</c:v>
                </c:pt>
                <c:pt idx="3">
                  <c:v>51.957080017093098</c:v>
                </c:pt>
                <c:pt idx="4">
                  <c:v>54.468559324238498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AE-8442-9163-6B7B3828391C}"/>
            </c:ext>
          </c:extLst>
        </c:ser>
        <c:ser>
          <c:idx val="5"/>
          <c:order val="5"/>
          <c:tx>
            <c:strRef>
              <c:f>'Figs regiones'!$B$106</c:f>
              <c:strCache>
                <c:ptCount val="1"/>
                <c:pt idx="0">
                  <c:v>España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'Figs regiones'!$C$100:$H$100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regiones'!$C$106:$H$106</c:f>
              <c:numCache>
                <c:formatCode>#,##0</c:formatCode>
                <c:ptCount val="6"/>
                <c:pt idx="0" formatCode="General">
                  <c:v>100</c:v>
                </c:pt>
                <c:pt idx="1">
                  <c:v>89.647427912181229</c:v>
                </c:pt>
                <c:pt idx="2">
                  <c:v>79.294855824362443</c:v>
                </c:pt>
                <c:pt idx="3">
                  <c:v>73.550903992323015</c:v>
                </c:pt>
                <c:pt idx="4">
                  <c:v>78.652448101146547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AE-8442-9163-6B7B3828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0556632"/>
        <c:axId val="2070559704"/>
      </c:lineChart>
      <c:catAx>
        <c:axId val="2070556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0559704"/>
        <c:crosses val="autoZero"/>
        <c:auto val="1"/>
        <c:lblAlgn val="ctr"/>
        <c:lblOffset val="100"/>
        <c:noMultiLvlLbl val="0"/>
      </c:catAx>
      <c:valAx>
        <c:axId val="2070559704"/>
        <c:scaling>
          <c:orientation val="minMax"/>
          <c:max val="100"/>
          <c:min val="5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0556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'Figs regiones'!$J$7</c:f>
              <c:strCache>
                <c:ptCount val="1"/>
                <c:pt idx="0">
                  <c:v>Ex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'Figs regiones'!$K$6:$P$6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regiones'!$K$7:$P$7</c:f>
              <c:numCache>
                <c:formatCode>#,##0.0</c:formatCode>
                <c:ptCount val="6"/>
                <c:pt idx="0">
                  <c:v>100</c:v>
                </c:pt>
                <c:pt idx="1">
                  <c:v>92.574087665042811</c:v>
                </c:pt>
                <c:pt idx="2">
                  <c:v>85.148175330085607</c:v>
                </c:pt>
                <c:pt idx="3">
                  <c:v>83.501089664184207</c:v>
                </c:pt>
                <c:pt idx="4">
                  <c:v>88.031776702989902</c:v>
                </c:pt>
                <c:pt idx="5">
                  <c:v>92.442836571847863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B-8A44-BA53-4BA27F576AA8}"/>
            </c:ext>
          </c:extLst>
        </c:ser>
        <c:ser>
          <c:idx val="1"/>
          <c:order val="1"/>
          <c:tx>
            <c:strRef>
              <c:f>'Figs regiones'!$J$8</c:f>
              <c:strCache>
                <c:ptCount val="1"/>
                <c:pt idx="0">
                  <c:v>Mu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'Figs regiones'!$K$6:$P$6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regiones'!$K$8:$P$8</c:f>
              <c:numCache>
                <c:formatCode>#,##0.0</c:formatCode>
                <c:ptCount val="6"/>
                <c:pt idx="0">
                  <c:v>100</c:v>
                </c:pt>
                <c:pt idx="1">
                  <c:v>91.572409719945597</c:v>
                </c:pt>
                <c:pt idx="2">
                  <c:v>83.144819439891194</c:v>
                </c:pt>
                <c:pt idx="3">
                  <c:v>80.607995000291496</c:v>
                </c:pt>
                <c:pt idx="4">
                  <c:v>84.990602876049095</c:v>
                </c:pt>
                <c:pt idx="5">
                  <c:v>89.784122171754788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B-8A44-BA53-4BA27F576AA8}"/>
            </c:ext>
          </c:extLst>
        </c:ser>
        <c:ser>
          <c:idx val="2"/>
          <c:order val="2"/>
          <c:tx>
            <c:strRef>
              <c:f>'Figs regiones'!$J$9</c:f>
              <c:strCache>
                <c:ptCount val="1"/>
                <c:pt idx="0">
                  <c:v>C-M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'Figs regiones'!$K$6:$P$6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regiones'!$K$9:$P$9</c:f>
              <c:numCache>
                <c:formatCode>#,##0.0</c:formatCode>
                <c:ptCount val="6"/>
                <c:pt idx="0">
                  <c:v>100</c:v>
                </c:pt>
                <c:pt idx="1">
                  <c:v>90.965677758203299</c:v>
                </c:pt>
                <c:pt idx="2">
                  <c:v>81.931355516406597</c:v>
                </c:pt>
                <c:pt idx="3">
                  <c:v>80.098983101165501</c:v>
                </c:pt>
                <c:pt idx="4">
                  <c:v>86.336769359676694</c:v>
                </c:pt>
                <c:pt idx="5">
                  <c:v>91.510372435507591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2B-8A44-BA53-4BA27F576AA8}"/>
            </c:ext>
          </c:extLst>
        </c:ser>
        <c:ser>
          <c:idx val="3"/>
          <c:order val="3"/>
          <c:tx>
            <c:strRef>
              <c:f>'Figs regiones'!$J$10</c:f>
              <c:strCache>
                <c:ptCount val="1"/>
                <c:pt idx="0">
                  <c:v>Cat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'Figs regiones'!$K$6:$P$6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regiones'!$K$10:$P$10</c:f>
              <c:numCache>
                <c:formatCode>#,##0.0</c:formatCode>
                <c:ptCount val="6"/>
                <c:pt idx="0">
                  <c:v>100</c:v>
                </c:pt>
                <c:pt idx="1">
                  <c:v>89.111141525708604</c:v>
                </c:pt>
                <c:pt idx="2">
                  <c:v>78.222283051417193</c:v>
                </c:pt>
                <c:pt idx="3">
                  <c:v>71.289030282077405</c:v>
                </c:pt>
                <c:pt idx="4">
                  <c:v>76.301981576736694</c:v>
                </c:pt>
                <c:pt idx="5">
                  <c:v>84.071950334909857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2B-8A44-BA53-4BA27F576AA8}"/>
            </c:ext>
          </c:extLst>
        </c:ser>
        <c:ser>
          <c:idx val="4"/>
          <c:order val="4"/>
          <c:tx>
            <c:strRef>
              <c:f>'Figs regiones'!$J$11</c:f>
              <c:strCache>
                <c:ptCount val="1"/>
                <c:pt idx="0">
                  <c:v>Cana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'Figs regiones'!$K$6:$P$6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regiones'!$K$11:$P$11</c:f>
              <c:numCache>
                <c:formatCode>#,##0.0</c:formatCode>
                <c:ptCount val="6"/>
                <c:pt idx="0">
                  <c:v>100</c:v>
                </c:pt>
                <c:pt idx="1">
                  <c:v>83.494844185136145</c:v>
                </c:pt>
                <c:pt idx="2">
                  <c:v>66.989688370272304</c:v>
                </c:pt>
                <c:pt idx="3">
                  <c:v>59.413164271968803</c:v>
                </c:pt>
                <c:pt idx="4">
                  <c:v>65.881737912459897</c:v>
                </c:pt>
                <c:pt idx="5">
                  <c:v>72.433227493631449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2B-8A44-BA53-4BA27F576AA8}"/>
            </c:ext>
          </c:extLst>
        </c:ser>
        <c:ser>
          <c:idx val="5"/>
          <c:order val="5"/>
          <c:tx>
            <c:strRef>
              <c:f>'Figs regiones'!$J$12</c:f>
              <c:strCache>
                <c:ptCount val="1"/>
                <c:pt idx="0">
                  <c:v>Ba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'Figs regiones'!$K$6:$P$6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regiones'!$K$12:$P$12</c:f>
              <c:numCache>
                <c:formatCode>#,##0.0</c:formatCode>
                <c:ptCount val="6"/>
                <c:pt idx="0">
                  <c:v>100</c:v>
                </c:pt>
                <c:pt idx="1">
                  <c:v>83.803640843787051</c:v>
                </c:pt>
                <c:pt idx="2">
                  <c:v>67.607281687574101</c:v>
                </c:pt>
                <c:pt idx="3">
                  <c:v>51.957080017093098</c:v>
                </c:pt>
                <c:pt idx="4">
                  <c:v>54.468559324238498</c:v>
                </c:pt>
                <c:pt idx="5">
                  <c:v>62.049843365080498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2B-8A44-BA53-4BA27F576AA8}"/>
            </c:ext>
          </c:extLst>
        </c:ser>
        <c:ser>
          <c:idx val="6"/>
          <c:order val="6"/>
          <c:tx>
            <c:strRef>
              <c:f>'Figs regiones'!$J$13</c:f>
              <c:strCache>
                <c:ptCount val="1"/>
                <c:pt idx="0">
                  <c:v>España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'Figs regiones'!$K$6:$P$6</c:f>
              <c:strCache>
                <c:ptCount val="6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</c:strCache>
            </c:strRef>
          </c:cat>
          <c:val>
            <c:numRef>
              <c:f>'Figs regiones'!$K$13:$P$13</c:f>
              <c:numCache>
                <c:formatCode>#,##0.0</c:formatCode>
                <c:ptCount val="6"/>
                <c:pt idx="0">
                  <c:v>100</c:v>
                </c:pt>
                <c:pt idx="1">
                  <c:v>89.647427912181229</c:v>
                </c:pt>
                <c:pt idx="2">
                  <c:v>79.294855824362443</c:v>
                </c:pt>
                <c:pt idx="3">
                  <c:v>73.550903992323015</c:v>
                </c:pt>
                <c:pt idx="4">
                  <c:v>78.652448101146547</c:v>
                </c:pt>
                <c:pt idx="5">
                  <c:v>85.335161326783378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2B-8A44-BA53-4BA27F576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342440"/>
        <c:axId val="-2132449912"/>
      </c:lineChart>
      <c:catAx>
        <c:axId val="-2132342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-2132449912"/>
        <c:crosses val="autoZero"/>
        <c:auto val="1"/>
        <c:lblAlgn val="ctr"/>
        <c:lblOffset val="100"/>
        <c:noMultiLvlLbl val="0"/>
      </c:catAx>
      <c:valAx>
        <c:axId val="-2132449912"/>
        <c:scaling>
          <c:orientation val="minMax"/>
          <c:max val="100"/>
          <c:min val="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-2132342440"/>
        <c:crosses val="autoZero"/>
        <c:crossBetween val="between"/>
        <c:majorUnit val="10"/>
      </c:valAx>
      <c:spPr>
        <a:ln w="12700"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1290320</xdr:colOff>
      <xdr:row>10</xdr:row>
      <xdr:rowOff>132080</xdr:rowOff>
    </xdr:from>
    <xdr:to>
      <xdr:col>9</xdr:col>
      <xdr:colOff>568960</xdr:colOff>
      <xdr:row>28</xdr:row>
      <xdr:rowOff>50800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238760</xdr:colOff>
      <xdr:row>190</xdr:row>
      <xdr:rowOff>60960</xdr:rowOff>
    </xdr:from>
    <xdr:to>
      <xdr:col>9</xdr:col>
      <xdr:colOff>213360</xdr:colOff>
      <xdr:row>228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330200</xdr:colOff>
      <xdr:row>242</xdr:row>
      <xdr:rowOff>71120</xdr:rowOff>
    </xdr:from>
    <xdr:to>
      <xdr:col>8</xdr:col>
      <xdr:colOff>274320</xdr:colOff>
      <xdr:row>261</xdr:row>
      <xdr:rowOff>20320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274320</xdr:colOff>
      <xdr:row>44</xdr:row>
      <xdr:rowOff>106680</xdr:rowOff>
    </xdr:from>
    <xdr:to>
      <xdr:col>10</xdr:col>
      <xdr:colOff>264160</xdr:colOff>
      <xdr:row>65</xdr:row>
      <xdr:rowOff>101600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670560</xdr:colOff>
      <xdr:row>34</xdr:row>
      <xdr:rowOff>76200</xdr:rowOff>
    </xdr:from>
    <xdr:to>
      <xdr:col>8</xdr:col>
      <xdr:colOff>436880</xdr:colOff>
      <xdr:row>48</xdr:row>
      <xdr:rowOff>40640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762000</xdr:colOff>
      <xdr:row>58</xdr:row>
      <xdr:rowOff>55880</xdr:rowOff>
    </xdr:from>
    <xdr:to>
      <xdr:col>8</xdr:col>
      <xdr:colOff>406400</xdr:colOff>
      <xdr:row>73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294640</xdr:colOff>
      <xdr:row>83</xdr:row>
      <xdr:rowOff>5080</xdr:rowOff>
    </xdr:from>
    <xdr:to>
      <xdr:col>8</xdr:col>
      <xdr:colOff>81280</xdr:colOff>
      <xdr:row>97</xdr:row>
      <xdr:rowOff>10160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396240</xdr:colOff>
      <xdr:row>107</xdr:row>
      <xdr:rowOff>35560</xdr:rowOff>
    </xdr:from>
    <xdr:to>
      <xdr:col>7</xdr:col>
      <xdr:colOff>812800</xdr:colOff>
      <xdr:row>121</xdr:row>
      <xdr:rowOff>101600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40640</xdr:colOff>
      <xdr:row>14</xdr:row>
      <xdr:rowOff>45720</xdr:rowOff>
    </xdr:from>
    <xdr:to>
      <xdr:col>17</xdr:col>
      <xdr:colOff>243840</xdr:colOff>
      <xdr:row>32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7"/>
  <sheetViews>
    <sheetView zoomScale="125" zoomScaleNormal="125" zoomScalePageLayoutView="125" workbookViewId="0">
      <selection activeCell="E26" sqref="E26"/>
    </sheetView>
  </sheetViews>
  <sheetFormatPr baseColWidth="10" defaultRowHeight="16"/>
  <cols>
    <col min="2" max="2" width="43.5" customWidth="1"/>
    <col min="3" max="3" width="11.83203125" customWidth="1"/>
  </cols>
  <sheetData>
    <row r="1" spans="2:10">
      <c r="H1" s="8" t="s">
        <v>122</v>
      </c>
      <c r="J1" s="9">
        <f>27061/62600</f>
        <v>0.43228434504792335</v>
      </c>
    </row>
    <row r="2" spans="2:10">
      <c r="C2" t="s">
        <v>0</v>
      </c>
      <c r="H2" t="s">
        <v>123</v>
      </c>
      <c r="J2" s="2">
        <v>47919.25</v>
      </c>
    </row>
    <row r="3" spans="2:10">
      <c r="B3" t="s">
        <v>31</v>
      </c>
      <c r="C3" t="s">
        <v>1</v>
      </c>
      <c r="H3" t="s">
        <v>124</v>
      </c>
      <c r="J3" s="2">
        <v>14013</v>
      </c>
    </row>
    <row r="4" spans="2:10">
      <c r="E4" t="s">
        <v>29</v>
      </c>
    </row>
    <row r="5" spans="2:10">
      <c r="C5" s="3" t="s">
        <v>24</v>
      </c>
      <c r="D5" s="3" t="s">
        <v>25</v>
      </c>
      <c r="E5" s="3" t="s">
        <v>28</v>
      </c>
      <c r="F5" s="3" t="s">
        <v>23</v>
      </c>
      <c r="G5" s="3" t="s">
        <v>30</v>
      </c>
      <c r="H5" s="3" t="s">
        <v>26</v>
      </c>
      <c r="I5" s="3" t="s">
        <v>27</v>
      </c>
      <c r="J5" s="3" t="s">
        <v>29</v>
      </c>
    </row>
    <row r="6" spans="2:10" ht="17">
      <c r="B6" s="1" t="s">
        <v>2</v>
      </c>
      <c r="C6" s="2">
        <v>70907.199999999997</v>
      </c>
      <c r="D6" s="2">
        <v>265782.15000000002</v>
      </c>
      <c r="E6" s="2">
        <f>H6+I6+J2*J1+J3</f>
        <v>781467.09160143766</v>
      </c>
      <c r="F6" s="2">
        <f>SUM(C6:E6)</f>
        <v>1118156.4416014377</v>
      </c>
      <c r="G6" s="4">
        <f>F6/F$27</f>
        <v>5.8085358075776944E-2</v>
      </c>
      <c r="H6" s="2">
        <v>746739.35</v>
      </c>
      <c r="I6" s="2"/>
      <c r="J6" s="2">
        <v>61932.25</v>
      </c>
    </row>
    <row r="7" spans="2:10" ht="17">
      <c r="B7" s="1" t="s">
        <v>3</v>
      </c>
      <c r="C7" s="2">
        <v>19090.45</v>
      </c>
      <c r="D7" s="2">
        <v>1571.1</v>
      </c>
      <c r="E7" s="2">
        <f t="shared" ref="E7:E26" si="0">H7+I7+J7</f>
        <v>1249.5999999999999</v>
      </c>
      <c r="F7" s="2">
        <f t="shared" ref="F7:F27" si="1">SUM(C7:E7)</f>
        <v>21911.149999999998</v>
      </c>
      <c r="G7" s="4">
        <f t="shared" ref="G7:G27" si="2">F7/F$27</f>
        <v>1.1382280209192002E-3</v>
      </c>
      <c r="H7" s="2"/>
      <c r="I7" s="2"/>
      <c r="J7" s="2">
        <v>1249.5999999999999</v>
      </c>
    </row>
    <row r="8" spans="2:10" ht="17">
      <c r="B8" s="1" t="s">
        <v>4</v>
      </c>
      <c r="C8" s="2">
        <v>1861722.75</v>
      </c>
      <c r="D8" s="2">
        <v>214425.4</v>
      </c>
      <c r="E8" s="2">
        <f t="shared" si="0"/>
        <v>0</v>
      </c>
      <c r="F8" s="2">
        <f t="shared" si="1"/>
        <v>2076148.15</v>
      </c>
      <c r="G8" s="4">
        <f t="shared" si="2"/>
        <v>0.1078505692266065</v>
      </c>
      <c r="H8" s="2"/>
      <c r="I8" s="2"/>
      <c r="J8" s="2"/>
    </row>
    <row r="9" spans="2:10" ht="34">
      <c r="B9" s="1" t="s">
        <v>5</v>
      </c>
      <c r="C9" s="2">
        <v>34245.300000000003</v>
      </c>
      <c r="D9" s="2">
        <v>1652.8</v>
      </c>
      <c r="E9" s="2">
        <f t="shared" si="0"/>
        <v>0</v>
      </c>
      <c r="F9" s="2">
        <f t="shared" si="1"/>
        <v>35898.100000000006</v>
      </c>
      <c r="G9" s="4">
        <f t="shared" si="2"/>
        <v>1.8648141844567515E-3</v>
      </c>
      <c r="H9" s="2"/>
      <c r="I9" s="2"/>
      <c r="J9" s="2"/>
    </row>
    <row r="10" spans="2:10" ht="34">
      <c r="B10" s="1" t="s">
        <v>6</v>
      </c>
      <c r="C10" s="2">
        <v>142865.29999999999</v>
      </c>
      <c r="D10" s="2">
        <v>2435.6</v>
      </c>
      <c r="E10" s="2">
        <f t="shared" si="0"/>
        <v>0</v>
      </c>
      <c r="F10" s="2">
        <f t="shared" si="1"/>
        <v>145300.9</v>
      </c>
      <c r="G10" s="4">
        <f t="shared" si="2"/>
        <v>7.5480089290054899E-3</v>
      </c>
      <c r="H10" s="2"/>
      <c r="I10" s="2"/>
      <c r="J10" s="2"/>
    </row>
    <row r="11" spans="2:10" ht="17">
      <c r="B11" s="1" t="s">
        <v>7</v>
      </c>
      <c r="C11" s="2">
        <v>878716.1</v>
      </c>
      <c r="D11" s="2">
        <v>383391.7</v>
      </c>
      <c r="E11" s="2">
        <f t="shared" si="0"/>
        <v>0</v>
      </c>
      <c r="F11" s="2">
        <f t="shared" si="1"/>
        <v>1262107.8</v>
      </c>
      <c r="G11" s="4">
        <f t="shared" si="2"/>
        <v>6.556326178136182E-2</v>
      </c>
      <c r="H11" s="2"/>
      <c r="I11" s="2"/>
      <c r="J11" s="2"/>
    </row>
    <row r="12" spans="2:10" ht="34">
      <c r="B12" s="1" t="s">
        <v>8</v>
      </c>
      <c r="C12" s="2">
        <v>2435791.0499999998</v>
      </c>
      <c r="D12" s="2">
        <v>772115.75</v>
      </c>
      <c r="E12" s="2">
        <f t="shared" si="0"/>
        <v>0</v>
      </c>
      <c r="F12" s="2">
        <f t="shared" si="1"/>
        <v>3207906.8</v>
      </c>
      <c r="G12" s="4">
        <f t="shared" si="2"/>
        <v>0.16664252712693059</v>
      </c>
      <c r="H12" s="2"/>
      <c r="I12" s="2"/>
      <c r="J12" s="2"/>
    </row>
    <row r="13" spans="2:10" ht="17">
      <c r="B13" s="1" t="s">
        <v>9</v>
      </c>
      <c r="C13" s="2">
        <v>731050</v>
      </c>
      <c r="D13" s="2">
        <v>205045.5</v>
      </c>
      <c r="E13" s="2">
        <f>J2*(1-J1)</f>
        <v>27204.508398562299</v>
      </c>
      <c r="F13" s="2">
        <f t="shared" si="1"/>
        <v>963300.00839856232</v>
      </c>
      <c r="G13" s="4">
        <f t="shared" si="2"/>
        <v>5.0040963715320498E-2</v>
      </c>
      <c r="H13" s="2"/>
      <c r="I13" s="2"/>
      <c r="J13" s="2"/>
    </row>
    <row r="14" spans="2:10" ht="17">
      <c r="B14" s="1" t="s">
        <v>10</v>
      </c>
      <c r="C14" s="2">
        <v>1242679.8999999999</v>
      </c>
      <c r="D14" s="2">
        <v>320069.2</v>
      </c>
      <c r="E14" s="2">
        <f t="shared" si="0"/>
        <v>0</v>
      </c>
      <c r="F14" s="2">
        <f t="shared" si="1"/>
        <v>1562749.0999999999</v>
      </c>
      <c r="G14" s="4">
        <f t="shared" si="2"/>
        <v>8.1180805904129238E-2</v>
      </c>
      <c r="H14" s="2"/>
      <c r="I14" s="2"/>
      <c r="J14" s="2"/>
    </row>
    <row r="15" spans="2:10" ht="17">
      <c r="B15" s="1" t="s">
        <v>11</v>
      </c>
      <c r="C15" s="2">
        <v>509850</v>
      </c>
      <c r="D15" s="2">
        <v>66247.899999999994</v>
      </c>
      <c r="E15" s="2">
        <f t="shared" si="0"/>
        <v>0</v>
      </c>
      <c r="F15" s="2">
        <f t="shared" si="1"/>
        <v>576097.9</v>
      </c>
      <c r="G15" s="4">
        <f t="shared" si="2"/>
        <v>2.9926807701681903E-2</v>
      </c>
      <c r="H15" s="2"/>
      <c r="I15" s="2"/>
      <c r="J15" s="2"/>
    </row>
    <row r="16" spans="2:10" ht="17">
      <c r="B16" s="1" t="s">
        <v>12</v>
      </c>
      <c r="C16" s="2">
        <v>321189</v>
      </c>
      <c r="D16" s="2">
        <v>59840.15</v>
      </c>
      <c r="E16" s="2">
        <f t="shared" si="0"/>
        <v>0</v>
      </c>
      <c r="F16" s="2">
        <f t="shared" si="1"/>
        <v>381029.15</v>
      </c>
      <c r="G16" s="4">
        <f t="shared" si="2"/>
        <v>1.979348666395991E-2</v>
      </c>
      <c r="H16" s="2"/>
      <c r="I16" s="2"/>
      <c r="J16" s="2"/>
    </row>
    <row r="17" spans="2:10" ht="17">
      <c r="B17" s="1" t="s">
        <v>13</v>
      </c>
      <c r="C17" s="2">
        <v>98446.35</v>
      </c>
      <c r="D17" s="2">
        <v>48694.6</v>
      </c>
      <c r="E17" s="2">
        <f t="shared" si="0"/>
        <v>0</v>
      </c>
      <c r="F17" s="2">
        <f t="shared" si="1"/>
        <v>147140.95000000001</v>
      </c>
      <c r="G17" s="4">
        <f t="shared" si="2"/>
        <v>7.6435948051412654E-3</v>
      </c>
      <c r="H17" s="2"/>
      <c r="I17" s="2"/>
      <c r="J17" s="2"/>
    </row>
    <row r="18" spans="2:10" ht="17">
      <c r="B18" s="1" t="s">
        <v>14</v>
      </c>
      <c r="C18" s="2">
        <v>773152.7</v>
      </c>
      <c r="D18" s="2">
        <v>290689.55</v>
      </c>
      <c r="E18" s="2">
        <f t="shared" si="0"/>
        <v>0</v>
      </c>
      <c r="F18" s="2">
        <f t="shared" si="1"/>
        <v>1063842.25</v>
      </c>
      <c r="G18" s="4">
        <f t="shared" si="2"/>
        <v>5.5263875186274077E-2</v>
      </c>
      <c r="H18" s="2"/>
      <c r="I18" s="2"/>
      <c r="J18" s="2"/>
    </row>
    <row r="19" spans="2:10" ht="17">
      <c r="B19" s="1" t="s">
        <v>15</v>
      </c>
      <c r="C19" s="2">
        <v>1304774.8999999999</v>
      </c>
      <c r="D19" s="2">
        <v>131893.4</v>
      </c>
      <c r="E19" s="2">
        <f t="shared" si="0"/>
        <v>0</v>
      </c>
      <c r="F19" s="2">
        <f t="shared" si="1"/>
        <v>1436668.2999999998</v>
      </c>
      <c r="G19" s="4">
        <f t="shared" si="2"/>
        <v>7.4631231853478794E-2</v>
      </c>
      <c r="H19" s="2"/>
      <c r="I19" s="2"/>
      <c r="J19" s="2"/>
    </row>
    <row r="20" spans="2:10" ht="34">
      <c r="B20" s="1" t="s">
        <v>16</v>
      </c>
      <c r="C20" s="2">
        <v>1112454.1499999999</v>
      </c>
      <c r="D20" s="2">
        <v>1200.1500000000001</v>
      </c>
      <c r="E20" s="2">
        <f t="shared" si="0"/>
        <v>0</v>
      </c>
      <c r="F20" s="2">
        <f t="shared" si="1"/>
        <v>1113654.2999999998</v>
      </c>
      <c r="G20" s="4">
        <f t="shared" si="2"/>
        <v>5.785148337157827E-2</v>
      </c>
      <c r="H20" s="2"/>
      <c r="I20" s="2"/>
      <c r="J20" s="2"/>
    </row>
    <row r="21" spans="2:10" ht="17">
      <c r="B21" s="1" t="s">
        <v>17</v>
      </c>
      <c r="C21" s="2">
        <v>1001760.55</v>
      </c>
      <c r="D21" s="2">
        <v>94058.9</v>
      </c>
      <c r="E21" s="2">
        <f t="shared" si="0"/>
        <v>0</v>
      </c>
      <c r="F21" s="2">
        <f t="shared" si="1"/>
        <v>1095819.45</v>
      </c>
      <c r="G21" s="4">
        <f t="shared" si="2"/>
        <v>5.692500867632537E-2</v>
      </c>
      <c r="H21" s="2"/>
      <c r="I21" s="2"/>
      <c r="J21" s="2"/>
    </row>
    <row r="22" spans="2:10" ht="17">
      <c r="B22" s="1" t="s">
        <v>18</v>
      </c>
      <c r="C22" s="2">
        <v>1602155.1500000001</v>
      </c>
      <c r="D22" s="2">
        <v>117478.85</v>
      </c>
      <c r="E22" s="2">
        <f t="shared" si="0"/>
        <v>0</v>
      </c>
      <c r="F22" s="2">
        <f t="shared" si="1"/>
        <v>1719634.0000000002</v>
      </c>
      <c r="G22" s="4">
        <f t="shared" si="2"/>
        <v>8.9330573909875491E-2</v>
      </c>
      <c r="H22" s="2"/>
      <c r="I22" s="2"/>
      <c r="J22" s="2"/>
    </row>
    <row r="23" spans="2:10" ht="34">
      <c r="B23" s="1" t="s">
        <v>19</v>
      </c>
      <c r="C23" s="2">
        <v>273369.09999999998</v>
      </c>
      <c r="D23" s="2">
        <v>71052.899999999994</v>
      </c>
      <c r="E23" s="2">
        <f t="shared" si="0"/>
        <v>0</v>
      </c>
      <c r="F23" s="2">
        <f t="shared" si="1"/>
        <v>344422</v>
      </c>
      <c r="G23" s="4">
        <f t="shared" si="2"/>
        <v>1.7891839151346817E-2</v>
      </c>
      <c r="H23" s="2"/>
      <c r="I23" s="2"/>
      <c r="J23" s="2"/>
    </row>
    <row r="24" spans="2:10" ht="17">
      <c r="B24" s="1" t="s">
        <v>20</v>
      </c>
      <c r="C24" s="2">
        <v>329110.3</v>
      </c>
      <c r="D24" s="2">
        <v>209613.3</v>
      </c>
      <c r="E24" s="2">
        <f t="shared" si="0"/>
        <v>0</v>
      </c>
      <c r="F24" s="2">
        <f t="shared" si="1"/>
        <v>538723.6</v>
      </c>
      <c r="G24" s="4">
        <f t="shared" si="2"/>
        <v>2.798530871499063E-2</v>
      </c>
      <c r="H24" s="2"/>
      <c r="I24" s="2"/>
      <c r="J24" s="2"/>
    </row>
    <row r="25" spans="2:10" ht="51">
      <c r="B25" s="1" t="s">
        <v>21</v>
      </c>
      <c r="C25" s="2">
        <v>41552.35</v>
      </c>
      <c r="D25" s="2">
        <v>362.45</v>
      </c>
      <c r="E25" s="2">
        <f>H25+I25+J25</f>
        <v>394171.1</v>
      </c>
      <c r="F25" s="2">
        <f t="shared" si="1"/>
        <v>436085.89999999997</v>
      </c>
      <c r="G25" s="4">
        <f t="shared" si="2"/>
        <v>2.2653543556945585E-2</v>
      </c>
      <c r="H25" s="2"/>
      <c r="I25" s="2">
        <v>394171.1</v>
      </c>
      <c r="J25" s="2"/>
    </row>
    <row r="26" spans="2:10" ht="34">
      <c r="B26" s="1" t="s">
        <v>22</v>
      </c>
      <c r="C26" s="2">
        <v>3357.65</v>
      </c>
      <c r="D26" s="2">
        <v>275.05</v>
      </c>
      <c r="E26" s="2">
        <f t="shared" si="0"/>
        <v>0</v>
      </c>
      <c r="F26" s="2">
        <f t="shared" si="1"/>
        <v>3632.7000000000003</v>
      </c>
      <c r="G26" s="4">
        <f t="shared" si="2"/>
        <v>1.8870944389469196E-4</v>
      </c>
      <c r="H26" s="2"/>
      <c r="I26" s="2"/>
      <c r="J26" s="2"/>
    </row>
    <row r="27" spans="2:10" ht="17">
      <c r="B27" s="1" t="s">
        <v>23</v>
      </c>
      <c r="C27" s="2">
        <f>SUM(C6:C26)</f>
        <v>14788240.250000002</v>
      </c>
      <c r="D27" s="2">
        <f t="shared" ref="D27" si="3">SUM(D6:D26)</f>
        <v>3257896.3999999994</v>
      </c>
      <c r="E27" s="2">
        <f>SUM(E6:E26)</f>
        <v>1204092.2999999998</v>
      </c>
      <c r="F27" s="2">
        <f t="shared" si="1"/>
        <v>19250228.950000003</v>
      </c>
      <c r="G27" s="4">
        <f t="shared" si="2"/>
        <v>1</v>
      </c>
      <c r="H27" s="2">
        <f t="shared" ref="H27" si="4">SUM(H6:H26)</f>
        <v>746739.35</v>
      </c>
      <c r="I27" s="2">
        <f t="shared" ref="I27" si="5">SUM(I6:I26)</f>
        <v>394171.1</v>
      </c>
      <c r="J27" s="2">
        <f t="shared" ref="J27" si="6">SUM(J6:J26)</f>
        <v>63181.85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19"/>
  <sheetViews>
    <sheetView tabSelected="1" topLeftCell="A2" zoomScale="125" zoomScaleNormal="125" zoomScalePageLayoutView="125" workbookViewId="0">
      <selection activeCell="B20" sqref="B20"/>
    </sheetView>
  </sheetViews>
  <sheetFormatPr baseColWidth="10" defaultRowHeight="16"/>
  <sheetData>
    <row r="3" spans="2:2">
      <c r="B3" s="8" t="s">
        <v>294</v>
      </c>
    </row>
    <row r="5" spans="2:2">
      <c r="B5" s="8" t="s">
        <v>275</v>
      </c>
    </row>
    <row r="6" spans="2:2">
      <c r="B6" t="s">
        <v>274</v>
      </c>
    </row>
    <row r="7" spans="2:2">
      <c r="B7" t="s">
        <v>125</v>
      </c>
    </row>
    <row r="8" spans="2:2">
      <c r="B8" t="s">
        <v>155</v>
      </c>
    </row>
    <row r="9" spans="2:2">
      <c r="B9" t="s">
        <v>156</v>
      </c>
    </row>
    <row r="10" spans="2:2">
      <c r="B10" t="s">
        <v>157</v>
      </c>
    </row>
    <row r="11" spans="2:2">
      <c r="B11" t="s">
        <v>158</v>
      </c>
    </row>
    <row r="12" spans="2:2">
      <c r="B12" t="s">
        <v>290</v>
      </c>
    </row>
    <row r="14" spans="2:2">
      <c r="B14" s="8" t="s">
        <v>160</v>
      </c>
    </row>
    <row r="15" spans="2:2">
      <c r="B15" t="s">
        <v>161</v>
      </c>
    </row>
    <row r="16" spans="2:2">
      <c r="B16" t="s">
        <v>162</v>
      </c>
    </row>
    <row r="17" spans="2:2">
      <c r="B17" t="s">
        <v>273</v>
      </c>
    </row>
    <row r="19" spans="2:2">
      <c r="B19" s="8" t="s">
        <v>379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187"/>
  <sheetViews>
    <sheetView topLeftCell="C1" zoomScale="125" zoomScaleNormal="125" zoomScalePageLayoutView="125" workbookViewId="0">
      <selection activeCell="AU3" sqref="AU3:AV4"/>
    </sheetView>
  </sheetViews>
  <sheetFormatPr baseColWidth="10" defaultRowHeight="16"/>
  <cols>
    <col min="2" max="2" width="7.33203125" customWidth="1"/>
    <col min="3" max="3" width="35.33203125" customWidth="1"/>
    <col min="16" max="16" width="31.1640625" customWidth="1"/>
    <col min="29" max="29" width="32.6640625" customWidth="1"/>
    <col min="42" max="42" width="36.1640625" customWidth="1"/>
    <col min="55" max="55" width="30.1640625" customWidth="1"/>
    <col min="68" max="68" width="30.6640625" customWidth="1"/>
  </cols>
  <sheetData>
    <row r="1" spans="2:79">
      <c r="B1" s="6"/>
    </row>
    <row r="2" spans="2:79">
      <c r="C2" s="8" t="s">
        <v>125</v>
      </c>
      <c r="P2" s="8" t="s">
        <v>155</v>
      </c>
      <c r="AC2" s="8" t="s">
        <v>295</v>
      </c>
      <c r="AP2" s="8" t="s">
        <v>145</v>
      </c>
      <c r="BC2" s="8" t="s">
        <v>153</v>
      </c>
      <c r="BP2" s="8" t="s">
        <v>159</v>
      </c>
    </row>
    <row r="3" spans="2:79">
      <c r="C3">
        <v>2020</v>
      </c>
      <c r="P3">
        <v>2020</v>
      </c>
      <c r="AC3">
        <v>2020</v>
      </c>
      <c r="AP3">
        <v>2020</v>
      </c>
      <c r="AS3" s="3" t="s">
        <v>146</v>
      </c>
      <c r="AT3" s="3" t="s">
        <v>146</v>
      </c>
      <c r="AU3" s="3" t="s">
        <v>146</v>
      </c>
      <c r="AV3" s="3" t="s">
        <v>146</v>
      </c>
      <c r="BC3">
        <v>2020</v>
      </c>
      <c r="BF3" s="3"/>
      <c r="BG3" s="3"/>
      <c r="BP3">
        <v>2020</v>
      </c>
      <c r="BS3" s="3"/>
      <c r="BT3" s="3"/>
    </row>
    <row r="4" spans="2:79">
      <c r="C4" s="8" t="s">
        <v>139</v>
      </c>
      <c r="P4" s="8" t="s">
        <v>139</v>
      </c>
      <c r="AC4" s="8" t="s">
        <v>139</v>
      </c>
      <c r="AP4" s="8" t="s">
        <v>139</v>
      </c>
      <c r="AS4" s="12" t="s">
        <v>147</v>
      </c>
      <c r="AT4" s="12" t="s">
        <v>148</v>
      </c>
      <c r="AU4" s="12" t="s">
        <v>148</v>
      </c>
      <c r="AV4" s="12" t="s">
        <v>148</v>
      </c>
      <c r="BC4" s="8" t="s">
        <v>139</v>
      </c>
      <c r="BF4" s="12"/>
      <c r="BG4" s="12"/>
      <c r="BP4" s="8" t="s">
        <v>139</v>
      </c>
      <c r="BS4" s="12"/>
      <c r="BT4" s="12"/>
    </row>
    <row r="5" spans="2:79">
      <c r="D5" s="10" t="s">
        <v>126</v>
      </c>
      <c r="E5" s="10" t="s">
        <v>127</v>
      </c>
      <c r="F5" s="10" t="s">
        <v>128</v>
      </c>
      <c r="G5" s="10" t="s">
        <v>129</v>
      </c>
      <c r="H5" s="10" t="s">
        <v>130</v>
      </c>
      <c r="I5" s="10" t="s">
        <v>131</v>
      </c>
      <c r="J5" s="10" t="s">
        <v>132</v>
      </c>
      <c r="K5" s="10" t="s">
        <v>133</v>
      </c>
      <c r="L5" s="10" t="s">
        <v>134</v>
      </c>
      <c r="M5" s="10" t="s">
        <v>135</v>
      </c>
      <c r="N5" s="10" t="s">
        <v>136</v>
      </c>
      <c r="Q5" s="10" t="s">
        <v>126</v>
      </c>
      <c r="R5" s="10" t="s">
        <v>127</v>
      </c>
      <c r="S5" s="10" t="s">
        <v>128</v>
      </c>
      <c r="T5" s="10" t="s">
        <v>129</v>
      </c>
      <c r="U5" s="10" t="s">
        <v>130</v>
      </c>
      <c r="V5" s="10" t="s">
        <v>131</v>
      </c>
      <c r="W5" s="10" t="s">
        <v>132</v>
      </c>
      <c r="X5" s="10" t="s">
        <v>133</v>
      </c>
      <c r="Y5" s="10" t="s">
        <v>134</v>
      </c>
      <c r="Z5" s="10" t="s">
        <v>135</v>
      </c>
      <c r="AA5" s="10" t="s">
        <v>136</v>
      </c>
      <c r="AD5" s="10" t="s">
        <v>126</v>
      </c>
      <c r="AE5" s="10" t="s">
        <v>127</v>
      </c>
      <c r="AF5" s="10" t="s">
        <v>128</v>
      </c>
      <c r="AG5" s="10" t="s">
        <v>129</v>
      </c>
      <c r="AH5" s="10" t="s">
        <v>130</v>
      </c>
      <c r="AI5" s="10" t="s">
        <v>131</v>
      </c>
      <c r="AJ5" s="10" t="s">
        <v>132</v>
      </c>
      <c r="AK5" s="10" t="s">
        <v>133</v>
      </c>
      <c r="AL5" s="10" t="s">
        <v>134</v>
      </c>
      <c r="AM5" s="10" t="s">
        <v>135</v>
      </c>
      <c r="AN5" s="10" t="s">
        <v>136</v>
      </c>
      <c r="AQ5" s="10" t="s">
        <v>126</v>
      </c>
      <c r="AR5" s="10" t="s">
        <v>127</v>
      </c>
      <c r="AS5" s="10" t="s">
        <v>128</v>
      </c>
      <c r="AT5" s="10" t="s">
        <v>129</v>
      </c>
      <c r="AU5" s="10" t="s">
        <v>130</v>
      </c>
      <c r="AV5" s="10" t="s">
        <v>131</v>
      </c>
      <c r="AW5" s="10" t="s">
        <v>132</v>
      </c>
      <c r="AX5" s="10" t="s">
        <v>133</v>
      </c>
      <c r="AY5" s="10" t="s">
        <v>134</v>
      </c>
      <c r="AZ5" s="10" t="s">
        <v>135</v>
      </c>
      <c r="BA5" s="10" t="s">
        <v>136</v>
      </c>
      <c r="BD5" s="10" t="s">
        <v>126</v>
      </c>
      <c r="BE5" s="10" t="s">
        <v>127</v>
      </c>
      <c r="BF5" s="10" t="s">
        <v>128</v>
      </c>
      <c r="BG5" s="10" t="s">
        <v>129</v>
      </c>
      <c r="BH5" s="10" t="s">
        <v>130</v>
      </c>
      <c r="BI5" s="10" t="s">
        <v>131</v>
      </c>
      <c r="BJ5" s="10" t="s">
        <v>132</v>
      </c>
      <c r="BK5" s="10" t="s">
        <v>133</v>
      </c>
      <c r="BL5" s="10" t="s">
        <v>134</v>
      </c>
      <c r="BM5" s="10" t="s">
        <v>135</v>
      </c>
      <c r="BN5" s="10" t="s">
        <v>136</v>
      </c>
      <c r="BQ5" s="10" t="s">
        <v>126</v>
      </c>
      <c r="BR5" s="10" t="s">
        <v>127</v>
      </c>
      <c r="BS5" s="10" t="s">
        <v>128</v>
      </c>
      <c r="BT5" s="10" t="s">
        <v>129</v>
      </c>
      <c r="BU5" s="10" t="s">
        <v>130</v>
      </c>
      <c r="BV5" s="10" t="s">
        <v>131</v>
      </c>
      <c r="BW5" s="10" t="s">
        <v>132</v>
      </c>
      <c r="BX5" s="10" t="s">
        <v>133</v>
      </c>
      <c r="BY5" s="10" t="s">
        <v>134</v>
      </c>
      <c r="BZ5" s="10" t="s">
        <v>135</v>
      </c>
      <c r="CA5" s="10" t="s">
        <v>136</v>
      </c>
    </row>
    <row r="6" spans="2:79" ht="34">
      <c r="C6" s="1" t="s">
        <v>137</v>
      </c>
      <c r="D6" s="2">
        <v>830223.71314403054</v>
      </c>
      <c r="E6" s="2">
        <v>822760.72481016896</v>
      </c>
      <c r="F6" s="2">
        <v>831131.51021466416</v>
      </c>
      <c r="G6" s="2">
        <v>857853.80619490391</v>
      </c>
      <c r="H6" s="2">
        <v>831712.62044841074</v>
      </c>
      <c r="I6" s="2">
        <v>787071.84090278286</v>
      </c>
      <c r="J6" s="2">
        <v>761540.79741755652</v>
      </c>
      <c r="K6" s="2">
        <v>786829.14871728711</v>
      </c>
      <c r="L6" s="2">
        <v>795081.90147503547</v>
      </c>
      <c r="M6" s="2">
        <v>791066.20500585437</v>
      </c>
      <c r="N6" s="2">
        <v>824629.51401791652</v>
      </c>
      <c r="P6" s="1" t="s">
        <v>137</v>
      </c>
      <c r="Q6" s="2">
        <v>830223.71314403054</v>
      </c>
      <c r="R6" s="2">
        <v>833917.90268563852</v>
      </c>
      <c r="S6" s="2">
        <v>843380.2692711358</v>
      </c>
      <c r="T6" s="2">
        <v>878160.44980917615</v>
      </c>
      <c r="U6" s="2">
        <v>840128.42947896791</v>
      </c>
      <c r="V6" s="2">
        <v>787987.83690782369</v>
      </c>
      <c r="W6" s="2"/>
      <c r="X6" s="2"/>
      <c r="Y6" s="2"/>
      <c r="Z6" s="2"/>
      <c r="AA6" s="2"/>
      <c r="AC6" s="1" t="s">
        <v>137</v>
      </c>
      <c r="AD6" s="5">
        <f>Q6*100/D6</f>
        <v>100</v>
      </c>
      <c r="AE6" s="5">
        <f t="shared" ref="AE6:AI21" si="0">R6*100/E6</f>
        <v>101.35606593010912</v>
      </c>
      <c r="AF6" s="5">
        <f t="shared" si="0"/>
        <v>101.47374499774506</v>
      </c>
      <c r="AG6" s="5">
        <f t="shared" si="0"/>
        <v>102.36714501557607</v>
      </c>
      <c r="AH6" s="5">
        <f t="shared" si="0"/>
        <v>101.01186501486774</v>
      </c>
      <c r="AI6" s="5">
        <f t="shared" si="0"/>
        <v>100.11638022826355</v>
      </c>
      <c r="AJ6" s="2"/>
      <c r="AK6" s="2"/>
      <c r="AL6" s="2"/>
      <c r="AM6" s="2"/>
      <c r="AN6" s="2"/>
      <c r="AP6" s="1" t="s">
        <v>137</v>
      </c>
      <c r="AQ6" s="2">
        <v>0</v>
      </c>
      <c r="AR6" s="2"/>
      <c r="AS6" s="2">
        <v>3835.95</v>
      </c>
      <c r="AT6" s="2">
        <v>4103.105263157895</v>
      </c>
      <c r="AU6" s="2">
        <v>2732.5238095238096</v>
      </c>
      <c r="AV6" s="2">
        <v>1419.9545454545455</v>
      </c>
      <c r="AW6" s="2"/>
      <c r="AX6" s="2"/>
      <c r="AY6" s="2"/>
      <c r="AZ6" s="2"/>
      <c r="BA6" s="2"/>
      <c r="BC6" s="1" t="s">
        <v>137</v>
      </c>
      <c r="BD6" s="2">
        <f>Q6-AQ6</f>
        <v>830223.71314403054</v>
      </c>
      <c r="BE6" s="2"/>
      <c r="BF6" s="2">
        <f t="shared" ref="BF6:BI6" si="1">S6-AS6</f>
        <v>839544.31927113584</v>
      </c>
      <c r="BG6" s="2">
        <f t="shared" si="1"/>
        <v>874057.34454601828</v>
      </c>
      <c r="BH6" s="2">
        <f t="shared" si="1"/>
        <v>837395.90566944412</v>
      </c>
      <c r="BI6" s="2">
        <f t="shared" si="1"/>
        <v>786567.8823623691</v>
      </c>
      <c r="BJ6" s="2"/>
      <c r="BK6" s="2"/>
      <c r="BL6" s="2"/>
      <c r="BM6" s="2"/>
      <c r="BN6" s="2"/>
      <c r="BP6" s="1" t="s">
        <v>137</v>
      </c>
      <c r="BQ6" s="5">
        <f>BD6*100/D6</f>
        <v>100</v>
      </c>
      <c r="BR6" s="5"/>
      <c r="BS6" s="5">
        <f t="shared" ref="BS6:BV6" si="2">BF6*100/F6</f>
        <v>101.01221153969951</v>
      </c>
      <c r="BT6" s="5">
        <f t="shared" si="2"/>
        <v>101.88884612204342</v>
      </c>
      <c r="BU6" s="5">
        <f t="shared" si="2"/>
        <v>100.68332319136498</v>
      </c>
      <c r="BV6" s="5">
        <f t="shared" si="2"/>
        <v>99.935970452222548</v>
      </c>
      <c r="BW6" s="2"/>
      <c r="BX6" s="2"/>
      <c r="BY6" s="2"/>
      <c r="BZ6" s="2"/>
      <c r="CA6" s="2"/>
    </row>
    <row r="7" spans="2:79" ht="17">
      <c r="C7" s="1" t="s">
        <v>3</v>
      </c>
      <c r="D7" s="2">
        <v>20340.050000000003</v>
      </c>
      <c r="E7" s="2">
        <v>20551.538726323637</v>
      </c>
      <c r="F7" s="2">
        <v>20592.535717414718</v>
      </c>
      <c r="G7" s="2">
        <v>20617.588946583895</v>
      </c>
      <c r="H7" s="2">
        <v>20693.242650458938</v>
      </c>
      <c r="I7" s="2">
        <v>20847.213442167322</v>
      </c>
      <c r="J7" s="2">
        <v>20754.107906279962</v>
      </c>
      <c r="K7" s="2">
        <v>20699.11892129025</v>
      </c>
      <c r="L7" s="2">
        <v>20480.320227428514</v>
      </c>
      <c r="M7" s="2">
        <v>20380.171014828466</v>
      </c>
      <c r="N7" s="2">
        <v>20174.776146933564</v>
      </c>
      <c r="P7" s="1" t="s">
        <v>3</v>
      </c>
      <c r="Q7" s="2">
        <v>20340.05</v>
      </c>
      <c r="R7" s="2">
        <v>20182.75</v>
      </c>
      <c r="S7" s="2">
        <v>19743.05</v>
      </c>
      <c r="T7" s="2">
        <v>19783.55</v>
      </c>
      <c r="U7" s="2">
        <v>19967.25</v>
      </c>
      <c r="V7" s="2">
        <v>20092.580000000002</v>
      </c>
      <c r="W7" s="2"/>
      <c r="X7" s="2"/>
      <c r="Y7" s="2"/>
      <c r="Z7" s="2"/>
      <c r="AA7" s="2"/>
      <c r="AC7" s="1" t="s">
        <v>3</v>
      </c>
      <c r="AD7" s="5">
        <f t="shared" ref="AD7:AD27" si="3">Q7*100/D7</f>
        <v>99.999999999999986</v>
      </c>
      <c r="AE7" s="5">
        <f t="shared" si="0"/>
        <v>98.205542021769546</v>
      </c>
      <c r="AF7" s="5">
        <f t="shared" si="0"/>
        <v>95.874788180183543</v>
      </c>
      <c r="AG7" s="5">
        <f t="shared" si="0"/>
        <v>95.954721239497374</v>
      </c>
      <c r="AH7" s="5">
        <f t="shared" si="0"/>
        <v>96.491643853396567</v>
      </c>
      <c r="AI7" s="5">
        <f t="shared" si="0"/>
        <v>96.380171171265829</v>
      </c>
      <c r="AJ7" s="2"/>
      <c r="AK7" s="2"/>
      <c r="AL7" s="2"/>
      <c r="AM7" s="2"/>
      <c r="AN7" s="2"/>
      <c r="AP7" s="1" t="s">
        <v>3</v>
      </c>
      <c r="AQ7" s="2">
        <v>0</v>
      </c>
      <c r="AR7" s="2"/>
      <c r="AS7" s="2">
        <v>919.6</v>
      </c>
      <c r="AT7" s="2">
        <v>1083.2631578947369</v>
      </c>
      <c r="AU7" s="2">
        <v>668.33333333333337</v>
      </c>
      <c r="AV7" s="2">
        <v>142.45454545454547</v>
      </c>
      <c r="AW7" s="2"/>
      <c r="AX7" s="2"/>
      <c r="AY7" s="2"/>
      <c r="AZ7" s="2"/>
      <c r="BA7" s="2"/>
      <c r="BC7" s="1" t="s">
        <v>3</v>
      </c>
      <c r="BD7" s="2">
        <f t="shared" ref="BD7:BD26" si="4">Q7-AQ7</f>
        <v>20340.05</v>
      </c>
      <c r="BE7" s="2"/>
      <c r="BF7" s="2">
        <f t="shared" ref="BF7:BF26" si="5">S7-AS7</f>
        <v>18823.45</v>
      </c>
      <c r="BG7" s="2">
        <f t="shared" ref="BG7:BI26" si="6">T7-AT7</f>
        <v>18700.286842105263</v>
      </c>
      <c r="BH7" s="2">
        <f t="shared" si="6"/>
        <v>19298.916666666668</v>
      </c>
      <c r="BI7" s="2">
        <f t="shared" si="6"/>
        <v>19950.125454545458</v>
      </c>
      <c r="BJ7" s="2"/>
      <c r="BK7" s="2"/>
      <c r="BL7" s="2"/>
      <c r="BM7" s="2"/>
      <c r="BN7" s="2"/>
      <c r="BP7" s="1" t="s">
        <v>3</v>
      </c>
      <c r="BQ7" s="5">
        <f t="shared" ref="BQ7:BQ27" si="7">BD7*100/D7</f>
        <v>99.999999999999986</v>
      </c>
      <c r="BR7" s="5"/>
      <c r="BS7" s="5">
        <f t="shared" ref="BS7:BS27" si="8">BF7*100/F7</f>
        <v>91.409092393033291</v>
      </c>
      <c r="BT7" s="5">
        <f t="shared" ref="BT7:BV27" si="9">BG7*100/G7</f>
        <v>90.700648318064808</v>
      </c>
      <c r="BU7" s="5">
        <f t="shared" si="9"/>
        <v>93.26192609179428</v>
      </c>
      <c r="BV7" s="5">
        <f t="shared" si="9"/>
        <v>95.696844616137824</v>
      </c>
      <c r="BW7" s="2"/>
      <c r="BX7" s="2"/>
      <c r="BY7" s="2"/>
      <c r="BZ7" s="2"/>
      <c r="CA7" s="2"/>
    </row>
    <row r="8" spans="2:79" ht="17">
      <c r="C8" s="1" t="s">
        <v>4</v>
      </c>
      <c r="D8" s="2">
        <v>1861722.75</v>
      </c>
      <c r="E8" s="2">
        <v>1869064.5841821891</v>
      </c>
      <c r="F8" s="2">
        <v>1876864.4376670504</v>
      </c>
      <c r="G8" s="2">
        <v>1885672.0214629527</v>
      </c>
      <c r="H8" s="2">
        <v>1896445.7549146228</v>
      </c>
      <c r="I8" s="2">
        <v>1907718.0439444985</v>
      </c>
      <c r="J8" s="2">
        <v>1885305.5576999437</v>
      </c>
      <c r="K8" s="2">
        <v>1897243.2942007275</v>
      </c>
      <c r="L8" s="2">
        <v>1901117.5722061831</v>
      </c>
      <c r="M8" s="2">
        <v>1904381.9309724686</v>
      </c>
      <c r="N8" s="2">
        <v>1892758.7897002338</v>
      </c>
      <c r="P8" s="1" t="s">
        <v>4</v>
      </c>
      <c r="Q8" s="2">
        <v>1861722.75</v>
      </c>
      <c r="R8" s="2">
        <v>1843317.9399999997</v>
      </c>
      <c r="S8" s="2">
        <v>1786677.7499999998</v>
      </c>
      <c r="T8" s="2">
        <v>1789011.75</v>
      </c>
      <c r="U8" s="2">
        <v>1799625.9599999997</v>
      </c>
      <c r="V8" s="2">
        <v>1814983.2200000002</v>
      </c>
      <c r="W8" s="2"/>
      <c r="X8" s="2"/>
      <c r="Y8" s="2"/>
      <c r="Z8" s="2"/>
      <c r="AA8" s="2"/>
      <c r="AC8" s="1" t="s">
        <v>4</v>
      </c>
      <c r="AD8" s="5">
        <f t="shared" si="3"/>
        <v>100</v>
      </c>
      <c r="AE8" s="5">
        <f t="shared" si="0"/>
        <v>98.622485044118747</v>
      </c>
      <c r="AF8" s="5">
        <f t="shared" si="0"/>
        <v>95.194821434245242</v>
      </c>
      <c r="AG8" s="5">
        <f t="shared" si="0"/>
        <v>94.87396162414494</v>
      </c>
      <c r="AH8" s="5">
        <f t="shared" si="0"/>
        <v>94.894671009507363</v>
      </c>
      <c r="AI8" s="5">
        <f t="shared" si="0"/>
        <v>95.138965936876346</v>
      </c>
      <c r="AJ8" s="2"/>
      <c r="AK8" s="2"/>
      <c r="AL8" s="2"/>
      <c r="AM8" s="2"/>
      <c r="AN8" s="2"/>
      <c r="AP8" s="1" t="s">
        <v>4</v>
      </c>
      <c r="AQ8" s="2">
        <v>0</v>
      </c>
      <c r="AR8" s="2"/>
      <c r="AS8" s="2">
        <v>204549.24999999997</v>
      </c>
      <c r="AT8" s="2">
        <v>326566.73684210522</v>
      </c>
      <c r="AU8" s="2">
        <v>236255.90476190476</v>
      </c>
      <c r="AV8" s="2">
        <v>81712.954545454559</v>
      </c>
      <c r="AW8" s="2"/>
      <c r="AX8" s="2"/>
      <c r="AY8" s="2"/>
      <c r="AZ8" s="2"/>
      <c r="BA8" s="2"/>
      <c r="BC8" s="1" t="s">
        <v>4</v>
      </c>
      <c r="BD8" s="2">
        <f t="shared" si="4"/>
        <v>1861722.75</v>
      </c>
      <c r="BE8" s="2"/>
      <c r="BF8" s="2">
        <f t="shared" si="5"/>
        <v>1582128.4999999998</v>
      </c>
      <c r="BG8" s="2">
        <f t="shared" si="6"/>
        <v>1462445.0131578948</v>
      </c>
      <c r="BH8" s="2">
        <f t="shared" si="6"/>
        <v>1563370.0552380949</v>
      </c>
      <c r="BI8" s="2">
        <f t="shared" si="6"/>
        <v>1733270.2654545456</v>
      </c>
      <c r="BJ8" s="2"/>
      <c r="BK8" s="2"/>
      <c r="BL8" s="2"/>
      <c r="BM8" s="2"/>
      <c r="BN8" s="2"/>
      <c r="BP8" s="1" t="s">
        <v>4</v>
      </c>
      <c r="BQ8" s="5">
        <f t="shared" si="7"/>
        <v>100</v>
      </c>
      <c r="BR8" s="5"/>
      <c r="BS8" s="5">
        <f t="shared" si="8"/>
        <v>84.296365163516626</v>
      </c>
      <c r="BT8" s="5">
        <f t="shared" si="9"/>
        <v>77.555640456673501</v>
      </c>
      <c r="BU8" s="5">
        <f t="shared" si="9"/>
        <v>82.436845408661696</v>
      </c>
      <c r="BV8" s="5">
        <f t="shared" si="9"/>
        <v>90.855683362450378</v>
      </c>
      <c r="BW8" s="2"/>
      <c r="BX8" s="2"/>
      <c r="BY8" s="2"/>
      <c r="BZ8" s="2"/>
      <c r="CA8" s="2"/>
    </row>
    <row r="9" spans="2:79" ht="34">
      <c r="C9" s="1" t="s">
        <v>5</v>
      </c>
      <c r="D9" s="2">
        <v>34245.300000000003</v>
      </c>
      <c r="E9" s="2">
        <v>34318.63592905226</v>
      </c>
      <c r="F9" s="2">
        <v>34327.372700383399</v>
      </c>
      <c r="G9" s="2">
        <v>34376.528070397973</v>
      </c>
      <c r="H9" s="2">
        <v>34439.009222947912</v>
      </c>
      <c r="I9" s="2">
        <v>34420.133482417681</v>
      </c>
      <c r="J9" s="2">
        <v>34384.431367471931</v>
      </c>
      <c r="K9" s="2">
        <v>34312.19366332324</v>
      </c>
      <c r="L9" s="2">
        <v>34295.690873031097</v>
      </c>
      <c r="M9" s="2">
        <v>33813.119083703896</v>
      </c>
      <c r="N9" s="2">
        <v>33553.437921905381</v>
      </c>
      <c r="P9" s="1" t="s">
        <v>5</v>
      </c>
      <c r="Q9" s="2">
        <v>34245.300000000003</v>
      </c>
      <c r="R9" s="2">
        <v>34150.129999999997</v>
      </c>
      <c r="S9" s="2">
        <v>33906.9</v>
      </c>
      <c r="T9" s="2">
        <v>33894.6</v>
      </c>
      <c r="U9" s="2">
        <v>34048.81</v>
      </c>
      <c r="V9" s="2">
        <v>34201.86</v>
      </c>
      <c r="W9" s="2"/>
      <c r="X9" s="2"/>
      <c r="Y9" s="2"/>
      <c r="Z9" s="2"/>
      <c r="AA9" s="2"/>
      <c r="AC9" s="1" t="s">
        <v>5</v>
      </c>
      <c r="AD9" s="5">
        <f t="shared" si="3"/>
        <v>100</v>
      </c>
      <c r="AE9" s="5">
        <f t="shared" si="0"/>
        <v>99.508995842956523</v>
      </c>
      <c r="AF9" s="5">
        <f t="shared" si="0"/>
        <v>98.775109577848056</v>
      </c>
      <c r="AG9" s="5">
        <f t="shared" si="0"/>
        <v>98.598089750625604</v>
      </c>
      <c r="AH9" s="5">
        <f t="shared" si="0"/>
        <v>98.866984760154168</v>
      </c>
      <c r="AI9" s="5">
        <f t="shared" si="0"/>
        <v>99.365855212243204</v>
      </c>
      <c r="AJ9" s="2"/>
      <c r="AK9" s="2"/>
      <c r="AL9" s="2"/>
      <c r="AM9" s="2"/>
      <c r="AN9" s="2"/>
      <c r="AP9" s="1" t="s">
        <v>5</v>
      </c>
      <c r="AQ9" s="2">
        <v>0</v>
      </c>
      <c r="AR9" s="2"/>
      <c r="AS9" s="2">
        <v>496.95</v>
      </c>
      <c r="AT9" s="2">
        <v>760.21052631578948</v>
      </c>
      <c r="AU9" s="2">
        <v>542.04761904761904</v>
      </c>
      <c r="AV9" s="2">
        <v>253.59090909090909</v>
      </c>
      <c r="AW9" s="2"/>
      <c r="AX9" s="2"/>
      <c r="AY9" s="2"/>
      <c r="AZ9" s="2"/>
      <c r="BA9" s="2"/>
      <c r="BC9" s="1" t="s">
        <v>5</v>
      </c>
      <c r="BD9" s="2">
        <f t="shared" si="4"/>
        <v>34245.300000000003</v>
      </c>
      <c r="BE9" s="2"/>
      <c r="BF9" s="2">
        <f t="shared" si="5"/>
        <v>33409.950000000004</v>
      </c>
      <c r="BG9" s="2">
        <f t="shared" si="6"/>
        <v>33134.389473684212</v>
      </c>
      <c r="BH9" s="2">
        <f t="shared" si="6"/>
        <v>33506.762380952379</v>
      </c>
      <c r="BI9" s="2">
        <f t="shared" si="6"/>
        <v>33948.269090909089</v>
      </c>
      <c r="BJ9" s="2"/>
      <c r="BK9" s="2"/>
      <c r="BL9" s="2"/>
      <c r="BM9" s="2"/>
      <c r="BN9" s="2"/>
      <c r="BP9" s="1" t="s">
        <v>5</v>
      </c>
      <c r="BQ9" s="5">
        <f t="shared" si="7"/>
        <v>100</v>
      </c>
      <c r="BR9" s="5"/>
      <c r="BS9" s="5">
        <f t="shared" si="8"/>
        <v>97.327431060947035</v>
      </c>
      <c r="BT9" s="5">
        <f t="shared" si="9"/>
        <v>96.386666523826818</v>
      </c>
      <c r="BU9" s="5">
        <f t="shared" si="9"/>
        <v>97.29304976237718</v>
      </c>
      <c r="BV9" s="5">
        <f t="shared" si="9"/>
        <v>98.629103539794144</v>
      </c>
      <c r="BW9" s="2"/>
      <c r="BX9" s="2"/>
      <c r="BY9" s="2"/>
      <c r="BZ9" s="2"/>
      <c r="CA9" s="2"/>
    </row>
    <row r="10" spans="2:79" ht="17">
      <c r="C10" s="1" t="s">
        <v>138</v>
      </c>
      <c r="D10" s="2">
        <v>142865.29999999999</v>
      </c>
      <c r="E10" s="2">
        <v>143976.41895832494</v>
      </c>
      <c r="F10" s="2">
        <v>144966.50758776211</v>
      </c>
      <c r="G10" s="2">
        <v>146345.32429727758</v>
      </c>
      <c r="H10" s="2">
        <v>149661.82101719535</v>
      </c>
      <c r="I10" s="2">
        <v>154655.45377634748</v>
      </c>
      <c r="J10" s="2">
        <v>155788.53002684968</v>
      </c>
      <c r="K10" s="2">
        <v>152543.52374157726</v>
      </c>
      <c r="L10" s="2">
        <v>148537.94804740069</v>
      </c>
      <c r="M10" s="2">
        <v>148154.37990679318</v>
      </c>
      <c r="N10" s="2">
        <v>148963.82942285482</v>
      </c>
      <c r="P10" s="1" t="s">
        <v>138</v>
      </c>
      <c r="Q10" s="2">
        <v>142865.29999999999</v>
      </c>
      <c r="R10" s="2">
        <v>142818.71000000002</v>
      </c>
      <c r="S10" s="2">
        <v>141151.04999999999</v>
      </c>
      <c r="T10" s="2">
        <v>141777.60000000001</v>
      </c>
      <c r="U10" s="2">
        <v>144984.10999999999</v>
      </c>
      <c r="V10" s="2">
        <v>151079.32999999999</v>
      </c>
      <c r="W10" s="2"/>
      <c r="X10" s="2"/>
      <c r="Y10" s="2"/>
      <c r="Z10" s="2"/>
      <c r="AA10" s="2"/>
      <c r="AC10" s="1" t="s">
        <v>138</v>
      </c>
      <c r="AD10" s="5">
        <f t="shared" si="3"/>
        <v>100</v>
      </c>
      <c r="AE10" s="5">
        <f t="shared" si="0"/>
        <v>99.195903769033151</v>
      </c>
      <c r="AF10" s="5">
        <f t="shared" si="0"/>
        <v>97.368042004148947</v>
      </c>
      <c r="AG10" s="5">
        <f t="shared" si="0"/>
        <v>96.878804075763327</v>
      </c>
      <c r="AH10" s="5">
        <f t="shared" si="0"/>
        <v>96.87447941939854</v>
      </c>
      <c r="AI10" s="5">
        <f t="shared" si="0"/>
        <v>97.687683370339428</v>
      </c>
      <c r="AJ10" s="2"/>
      <c r="AK10" s="2"/>
      <c r="AL10" s="2"/>
      <c r="AM10" s="2"/>
      <c r="AN10" s="2"/>
      <c r="AP10" s="1" t="s">
        <v>138</v>
      </c>
      <c r="AQ10" s="2">
        <v>0</v>
      </c>
      <c r="AR10" s="2"/>
      <c r="AS10" s="2">
        <v>2771.0499999999997</v>
      </c>
      <c r="AT10" s="2">
        <v>4271.2105263157891</v>
      </c>
      <c r="AU10" s="2">
        <v>2791.2857142857142</v>
      </c>
      <c r="AV10" s="2">
        <v>1037.6818181818182</v>
      </c>
      <c r="AW10" s="2"/>
      <c r="AX10" s="2"/>
      <c r="AY10" s="2"/>
      <c r="AZ10" s="2"/>
      <c r="BA10" s="2"/>
      <c r="BC10" s="1" t="s">
        <v>138</v>
      </c>
      <c r="BD10" s="2">
        <f t="shared" si="4"/>
        <v>142865.29999999999</v>
      </c>
      <c r="BE10" s="2"/>
      <c r="BF10" s="2">
        <f t="shared" si="5"/>
        <v>138380</v>
      </c>
      <c r="BG10" s="2">
        <f t="shared" si="6"/>
        <v>137506.38947368422</v>
      </c>
      <c r="BH10" s="2">
        <f t="shared" si="6"/>
        <v>142192.82428571428</v>
      </c>
      <c r="BI10" s="2">
        <f t="shared" si="6"/>
        <v>150041.64818181816</v>
      </c>
      <c r="BJ10" s="2"/>
      <c r="BK10" s="2"/>
      <c r="BL10" s="2"/>
      <c r="BM10" s="2"/>
      <c r="BN10" s="2"/>
      <c r="BP10" s="1" t="s">
        <v>138</v>
      </c>
      <c r="BQ10" s="5">
        <f t="shared" si="7"/>
        <v>100</v>
      </c>
      <c r="BR10" s="5"/>
      <c r="BS10" s="5">
        <f t="shared" si="8"/>
        <v>95.456531513822483</v>
      </c>
      <c r="BT10" s="5">
        <f t="shared" si="9"/>
        <v>93.960220549555487</v>
      </c>
      <c r="BU10" s="5">
        <f t="shared" si="9"/>
        <v>95.009417444798473</v>
      </c>
      <c r="BV10" s="5">
        <f t="shared" si="9"/>
        <v>97.016719758747399</v>
      </c>
      <c r="BW10" s="2"/>
      <c r="BX10" s="2"/>
      <c r="BY10" s="2"/>
      <c r="BZ10" s="2"/>
      <c r="CA10" s="2"/>
    </row>
    <row r="11" spans="2:79" ht="17">
      <c r="C11" s="1" t="s">
        <v>7</v>
      </c>
      <c r="D11" s="2">
        <v>878716.1</v>
      </c>
      <c r="E11" s="2">
        <v>894084.4289523093</v>
      </c>
      <c r="F11" s="2">
        <v>898034.43193933112</v>
      </c>
      <c r="G11" s="2">
        <v>905125.67726548226</v>
      </c>
      <c r="H11" s="2">
        <v>913131.94835590245</v>
      </c>
      <c r="I11" s="2">
        <v>913636.02760543791</v>
      </c>
      <c r="J11" s="2">
        <v>885466.9551931374</v>
      </c>
      <c r="K11" s="2">
        <v>891974.52834162954</v>
      </c>
      <c r="L11" s="2">
        <v>905227.71647769818</v>
      </c>
      <c r="M11" s="2">
        <v>909531.47209399426</v>
      </c>
      <c r="N11" s="2">
        <v>883112.16910598055</v>
      </c>
      <c r="P11" s="1" t="s">
        <v>7</v>
      </c>
      <c r="Q11" s="2">
        <v>878716.1</v>
      </c>
      <c r="R11" s="2">
        <v>838898.26</v>
      </c>
      <c r="S11" s="2">
        <v>749034.05</v>
      </c>
      <c r="T11" s="2">
        <v>801923.64999999991</v>
      </c>
      <c r="U11" s="2">
        <v>842306.99</v>
      </c>
      <c r="V11" s="2">
        <v>864544.12000000011</v>
      </c>
      <c r="W11" s="2"/>
      <c r="X11" s="2"/>
      <c r="Y11" s="2"/>
      <c r="Z11" s="2"/>
      <c r="AA11" s="2"/>
      <c r="AC11" s="1" t="s">
        <v>7</v>
      </c>
      <c r="AD11" s="5">
        <f t="shared" si="3"/>
        <v>100</v>
      </c>
      <c r="AE11" s="5">
        <f t="shared" si="0"/>
        <v>93.827633368251739</v>
      </c>
      <c r="AF11" s="5">
        <f t="shared" si="0"/>
        <v>83.408166030164281</v>
      </c>
      <c r="AG11" s="5">
        <f t="shared" si="0"/>
        <v>88.598044464137743</v>
      </c>
      <c r="AH11" s="5">
        <f t="shared" si="0"/>
        <v>92.243732301402545</v>
      </c>
      <c r="AI11" s="5">
        <f t="shared" si="0"/>
        <v>94.626754405241286</v>
      </c>
      <c r="AJ11" s="2"/>
      <c r="AK11" s="2"/>
      <c r="AL11" s="2"/>
      <c r="AM11" s="2"/>
      <c r="AN11" s="2"/>
      <c r="AP11" s="1" t="s">
        <v>7</v>
      </c>
      <c r="AQ11" s="2">
        <v>0</v>
      </c>
      <c r="AR11" s="2"/>
      <c r="AS11" s="2">
        <v>94405.1</v>
      </c>
      <c r="AT11" s="2">
        <v>106805.94736842107</v>
      </c>
      <c r="AU11" s="2">
        <v>65399.952380952382</v>
      </c>
      <c r="AV11" s="2">
        <v>27159.18181818182</v>
      </c>
      <c r="AW11" s="2"/>
      <c r="AX11" s="2"/>
      <c r="AY11" s="2"/>
      <c r="AZ11" s="2"/>
      <c r="BA11" s="2"/>
      <c r="BC11" s="1" t="s">
        <v>7</v>
      </c>
      <c r="BD11" s="2">
        <f t="shared" si="4"/>
        <v>878716.1</v>
      </c>
      <c r="BE11" s="2"/>
      <c r="BF11" s="2">
        <f t="shared" si="5"/>
        <v>654628.95000000007</v>
      </c>
      <c r="BG11" s="2">
        <f t="shared" si="6"/>
        <v>695117.70263157878</v>
      </c>
      <c r="BH11" s="2">
        <f t="shared" si="6"/>
        <v>776907.03761904757</v>
      </c>
      <c r="BI11" s="2">
        <f t="shared" si="6"/>
        <v>837384.93818181835</v>
      </c>
      <c r="BJ11" s="2"/>
      <c r="BK11" s="2"/>
      <c r="BL11" s="2"/>
      <c r="BM11" s="2"/>
      <c r="BN11" s="2"/>
      <c r="BP11" s="1" t="s">
        <v>7</v>
      </c>
      <c r="BQ11" s="5">
        <f t="shared" si="7"/>
        <v>100</v>
      </c>
      <c r="BR11" s="5"/>
      <c r="BS11" s="5">
        <f t="shared" si="8"/>
        <v>72.895751734853874</v>
      </c>
      <c r="BT11" s="5">
        <f t="shared" si="9"/>
        <v>76.79792100602333</v>
      </c>
      <c r="BU11" s="5">
        <f t="shared" si="9"/>
        <v>85.081574357120203</v>
      </c>
      <c r="BV11" s="5">
        <f t="shared" si="9"/>
        <v>91.65410654574697</v>
      </c>
      <c r="BW11" s="2"/>
      <c r="BX11" s="2"/>
      <c r="BY11" s="2"/>
      <c r="BZ11" s="2"/>
      <c r="CA11" s="2"/>
    </row>
    <row r="12" spans="2:79" ht="34">
      <c r="C12" s="1" t="s">
        <v>8</v>
      </c>
      <c r="D12" s="2">
        <v>2435791.0499999998</v>
      </c>
      <c r="E12" s="2">
        <v>2442462.9909191895</v>
      </c>
      <c r="F12" s="2">
        <v>2455391.7578475196</v>
      </c>
      <c r="G12" s="2">
        <v>2468068.2185706496</v>
      </c>
      <c r="H12" s="2">
        <v>2496588.1004320253</v>
      </c>
      <c r="I12" s="2">
        <v>2537439.0061057205</v>
      </c>
      <c r="J12" s="2">
        <v>2525188.4752408452</v>
      </c>
      <c r="K12" s="2">
        <v>2490485.1605059737</v>
      </c>
      <c r="L12" s="2">
        <v>2483759.4330213331</v>
      </c>
      <c r="M12" s="2">
        <v>2499239.8499146979</v>
      </c>
      <c r="N12" s="2">
        <v>2524971.5864461632</v>
      </c>
      <c r="P12" s="1" t="s">
        <v>8</v>
      </c>
      <c r="Q12" s="2">
        <v>2435791.0499999998</v>
      </c>
      <c r="R12" s="2">
        <v>2404802.2599999998</v>
      </c>
      <c r="S12" s="2">
        <v>2336032.7000000002</v>
      </c>
      <c r="T12" s="2">
        <v>2331588.2000000002</v>
      </c>
      <c r="U12" s="2">
        <v>2358296.7599999998</v>
      </c>
      <c r="V12" s="2">
        <v>2399112.33</v>
      </c>
      <c r="W12" s="2"/>
      <c r="X12" s="2"/>
      <c r="Y12" s="2"/>
      <c r="Z12" s="2"/>
      <c r="AA12" s="2"/>
      <c r="AC12" s="1" t="s">
        <v>8</v>
      </c>
      <c r="AD12" s="5">
        <f t="shared" si="3"/>
        <v>100</v>
      </c>
      <c r="AE12" s="5">
        <f t="shared" si="0"/>
        <v>98.458083866195381</v>
      </c>
      <c r="AF12" s="5">
        <f t="shared" si="0"/>
        <v>95.138899629110369</v>
      </c>
      <c r="AG12" s="5">
        <f t="shared" si="0"/>
        <v>94.470168306381339</v>
      </c>
      <c r="AH12" s="5">
        <f t="shared" si="0"/>
        <v>94.460786686915043</v>
      </c>
      <c r="AI12" s="5">
        <f t="shared" si="0"/>
        <v>94.54857138347478</v>
      </c>
      <c r="AJ12" s="2"/>
      <c r="AK12" s="2"/>
      <c r="AL12" s="2"/>
      <c r="AM12" s="2"/>
      <c r="AN12" s="2"/>
      <c r="AP12" s="1" t="s">
        <v>8</v>
      </c>
      <c r="AQ12" s="2">
        <v>0</v>
      </c>
      <c r="AR12" s="2"/>
      <c r="AS12" s="2">
        <v>568488.55000000005</v>
      </c>
      <c r="AT12" s="2">
        <v>740331.57894736843</v>
      </c>
      <c r="AU12" s="2">
        <v>478300.23809523811</v>
      </c>
      <c r="AV12" s="2">
        <v>200879.13636363635</v>
      </c>
      <c r="AW12" s="2"/>
      <c r="AX12" s="2"/>
      <c r="AY12" s="2"/>
      <c r="AZ12" s="2"/>
      <c r="BA12" s="2"/>
      <c r="BC12" s="1" t="s">
        <v>8</v>
      </c>
      <c r="BD12" s="2">
        <f t="shared" si="4"/>
        <v>2435791.0499999998</v>
      </c>
      <c r="BE12" s="2"/>
      <c r="BF12" s="2">
        <f t="shared" si="5"/>
        <v>1767544.1500000001</v>
      </c>
      <c r="BG12" s="2">
        <f t="shared" si="6"/>
        <v>1591256.6210526316</v>
      </c>
      <c r="BH12" s="2">
        <f t="shared" si="6"/>
        <v>1879996.5219047617</v>
      </c>
      <c r="BI12" s="2">
        <f t="shared" si="6"/>
        <v>2198233.1936363638</v>
      </c>
      <c r="BJ12" s="2"/>
      <c r="BK12" s="2"/>
      <c r="BL12" s="2"/>
      <c r="BM12" s="2"/>
      <c r="BN12" s="2"/>
      <c r="BP12" s="1" t="s">
        <v>8</v>
      </c>
      <c r="BQ12" s="5">
        <f t="shared" si="7"/>
        <v>100</v>
      </c>
      <c r="BR12" s="5"/>
      <c r="BS12" s="5">
        <f t="shared" si="8"/>
        <v>71.986237811170696</v>
      </c>
      <c r="BT12" s="5">
        <f t="shared" si="9"/>
        <v>64.473769771817246</v>
      </c>
      <c r="BU12" s="5">
        <f t="shared" si="9"/>
        <v>75.302630881699528</v>
      </c>
      <c r="BV12" s="5">
        <f t="shared" si="9"/>
        <v>86.631961924872215</v>
      </c>
      <c r="BW12" s="2"/>
      <c r="BX12" s="2"/>
      <c r="BY12" s="2"/>
      <c r="BZ12" s="2"/>
      <c r="CA12" s="2"/>
    </row>
    <row r="13" spans="2:79" ht="17">
      <c r="C13" s="1" t="s">
        <v>9</v>
      </c>
      <c r="D13" s="2">
        <v>766392.08685596951</v>
      </c>
      <c r="E13" s="2">
        <v>773490.03987078113</v>
      </c>
      <c r="F13" s="2">
        <v>785639.80566117854</v>
      </c>
      <c r="G13" s="2">
        <v>794280.43175630283</v>
      </c>
      <c r="H13" s="2">
        <v>798310.82199471188</v>
      </c>
      <c r="I13" s="2">
        <v>802166.09862873284</v>
      </c>
      <c r="J13" s="2">
        <v>799388.95294128696</v>
      </c>
      <c r="K13" s="2">
        <v>799943.59542511543</v>
      </c>
      <c r="L13" s="2">
        <v>799059.68212806387</v>
      </c>
      <c r="M13" s="2">
        <v>795500.46224150667</v>
      </c>
      <c r="N13" s="2">
        <v>795745.07891382906</v>
      </c>
      <c r="P13" s="1" t="s">
        <v>9</v>
      </c>
      <c r="Q13" s="2">
        <v>766392.08685596951</v>
      </c>
      <c r="R13" s="2">
        <v>756417.54731436155</v>
      </c>
      <c r="S13" s="2">
        <v>728353.08072886418</v>
      </c>
      <c r="T13" s="2">
        <v>731348.90019082394</v>
      </c>
      <c r="U13" s="2">
        <v>736595.13052103214</v>
      </c>
      <c r="V13" s="2">
        <v>744648.08309217636</v>
      </c>
      <c r="W13" s="2"/>
      <c r="X13" s="2"/>
      <c r="Y13" s="2"/>
      <c r="Z13" s="2"/>
      <c r="AA13" s="2"/>
      <c r="AC13" s="1" t="s">
        <v>9</v>
      </c>
      <c r="AD13" s="5">
        <f t="shared" si="3"/>
        <v>100.00000000000001</v>
      </c>
      <c r="AE13" s="5">
        <f t="shared" si="0"/>
        <v>97.792797363069894</v>
      </c>
      <c r="AF13" s="5">
        <f t="shared" si="0"/>
        <v>92.708271077977912</v>
      </c>
      <c r="AG13" s="5">
        <f t="shared" si="0"/>
        <v>92.076912756578253</v>
      </c>
      <c r="AH13" s="5">
        <f t="shared" si="0"/>
        <v>92.269215226285823</v>
      </c>
      <c r="AI13" s="5">
        <f t="shared" si="0"/>
        <v>92.829662630360346</v>
      </c>
      <c r="AJ13" s="2"/>
      <c r="AK13" s="2"/>
      <c r="AL13" s="2"/>
      <c r="AM13" s="2"/>
      <c r="AN13" s="2"/>
      <c r="AP13" s="1" t="s">
        <v>9</v>
      </c>
      <c r="AQ13" s="2">
        <v>0</v>
      </c>
      <c r="AR13" s="2"/>
      <c r="AS13" s="2">
        <v>80738.149999999994</v>
      </c>
      <c r="AT13" s="2">
        <v>141968.26315789478</v>
      </c>
      <c r="AU13" s="2">
        <v>124014.09523809524</v>
      </c>
      <c r="AV13" s="2">
        <v>77011.181818181809</v>
      </c>
      <c r="AW13" s="2"/>
      <c r="AX13" s="2"/>
      <c r="AY13" s="2"/>
      <c r="AZ13" s="2"/>
      <c r="BA13" s="2"/>
      <c r="BC13" s="1" t="s">
        <v>9</v>
      </c>
      <c r="BD13" s="2">
        <f t="shared" si="4"/>
        <v>766392.08685596951</v>
      </c>
      <c r="BE13" s="2"/>
      <c r="BF13" s="2">
        <f t="shared" si="5"/>
        <v>647614.93072886416</v>
      </c>
      <c r="BG13" s="2">
        <f t="shared" si="6"/>
        <v>589380.63703292911</v>
      </c>
      <c r="BH13" s="2">
        <f t="shared" si="6"/>
        <v>612581.03528293688</v>
      </c>
      <c r="BI13" s="2">
        <f t="shared" si="6"/>
        <v>667636.90127399459</v>
      </c>
      <c r="BJ13" s="2"/>
      <c r="BK13" s="2"/>
      <c r="BL13" s="2"/>
      <c r="BM13" s="2"/>
      <c r="BN13" s="2"/>
      <c r="BP13" s="1" t="s">
        <v>9</v>
      </c>
      <c r="BQ13" s="5">
        <f t="shared" si="7"/>
        <v>100.00000000000001</v>
      </c>
      <c r="BR13" s="5"/>
      <c r="BS13" s="5">
        <f t="shared" si="8"/>
        <v>82.431532371739308</v>
      </c>
      <c r="BT13" s="5">
        <f t="shared" si="9"/>
        <v>74.203091687616947</v>
      </c>
      <c r="BU13" s="5">
        <f t="shared" si="9"/>
        <v>76.734652519466238</v>
      </c>
      <c r="BV13" s="5">
        <f t="shared" si="9"/>
        <v>83.229259179026656</v>
      </c>
      <c r="BW13" s="2"/>
      <c r="BX13" s="2"/>
      <c r="BY13" s="2"/>
      <c r="BZ13" s="2"/>
      <c r="CA13" s="2"/>
    </row>
    <row r="14" spans="2:79" ht="17">
      <c r="C14" s="1" t="s">
        <v>10</v>
      </c>
      <c r="D14" s="2">
        <v>1242679.8999999999</v>
      </c>
      <c r="E14" s="2">
        <v>1302226.4244067511</v>
      </c>
      <c r="F14" s="2">
        <v>1390844.2263306016</v>
      </c>
      <c r="G14" s="2">
        <v>1470279.6894780332</v>
      </c>
      <c r="H14" s="2">
        <v>1508784.1801695656</v>
      </c>
      <c r="I14" s="2">
        <v>1538990.2794060276</v>
      </c>
      <c r="J14" s="2">
        <v>1541911.5097673468</v>
      </c>
      <c r="K14" s="2">
        <v>1495963.4665730393</v>
      </c>
      <c r="L14" s="2">
        <v>1433261.658973211</v>
      </c>
      <c r="M14" s="2">
        <v>1324567.0876939828</v>
      </c>
      <c r="N14" s="2">
        <v>1309459.781140594</v>
      </c>
      <c r="P14" s="1" t="s">
        <v>10</v>
      </c>
      <c r="Q14" s="2">
        <v>1242679.8999999999</v>
      </c>
      <c r="R14" s="2">
        <v>1182451.31</v>
      </c>
      <c r="S14" s="2">
        <v>1105549</v>
      </c>
      <c r="T14" s="2">
        <v>1133799.95</v>
      </c>
      <c r="U14" s="2">
        <v>1154452.49</v>
      </c>
      <c r="V14" s="2">
        <v>1221376.69</v>
      </c>
      <c r="W14" s="2"/>
      <c r="X14" s="2"/>
      <c r="Y14" s="2"/>
      <c r="Z14" s="2"/>
      <c r="AA14" s="2"/>
      <c r="AC14" s="1" t="s">
        <v>10</v>
      </c>
      <c r="AD14" s="5">
        <f t="shared" si="3"/>
        <v>100</v>
      </c>
      <c r="AE14" s="5">
        <f t="shared" si="0"/>
        <v>90.8022819870733</v>
      </c>
      <c r="AF14" s="5">
        <f t="shared" si="0"/>
        <v>79.487621911241462</v>
      </c>
      <c r="AG14" s="5">
        <f t="shared" si="0"/>
        <v>77.114576098273687</v>
      </c>
      <c r="AH14" s="5">
        <f t="shared" si="0"/>
        <v>76.515415867513681</v>
      </c>
      <c r="AI14" s="5">
        <f t="shared" si="0"/>
        <v>79.362209517748838</v>
      </c>
      <c r="AJ14" s="2"/>
      <c r="AK14" s="2"/>
      <c r="AL14" s="2"/>
      <c r="AM14" s="2"/>
      <c r="AN14" s="2"/>
      <c r="AP14" s="1" t="s">
        <v>10</v>
      </c>
      <c r="AQ14" s="2">
        <v>0</v>
      </c>
      <c r="AR14" s="2"/>
      <c r="AS14" s="2">
        <v>708789.35000000009</v>
      </c>
      <c r="AT14" s="2">
        <v>915489</v>
      </c>
      <c r="AU14" s="2">
        <v>702268.57142857136</v>
      </c>
      <c r="AV14" s="2">
        <v>417692.45454545453</v>
      </c>
      <c r="AW14" s="2"/>
      <c r="AX14" s="2"/>
      <c r="AY14" s="2"/>
      <c r="AZ14" s="2"/>
      <c r="BA14" s="2"/>
      <c r="BC14" s="1" t="s">
        <v>10</v>
      </c>
      <c r="BD14" s="2">
        <f t="shared" si="4"/>
        <v>1242679.8999999999</v>
      </c>
      <c r="BE14" s="2"/>
      <c r="BF14" s="2">
        <f t="shared" si="5"/>
        <v>396759.64999999991</v>
      </c>
      <c r="BG14" s="2">
        <f t="shared" si="6"/>
        <v>218310.94999999995</v>
      </c>
      <c r="BH14" s="2">
        <f t="shared" si="6"/>
        <v>452183.91857142863</v>
      </c>
      <c r="BI14" s="2">
        <f t="shared" si="6"/>
        <v>803684.23545454536</v>
      </c>
      <c r="BJ14" s="2"/>
      <c r="BK14" s="2"/>
      <c r="BL14" s="2"/>
      <c r="BM14" s="2"/>
      <c r="BN14" s="2"/>
      <c r="BP14" s="1" t="s">
        <v>10</v>
      </c>
      <c r="BQ14" s="5">
        <f t="shared" si="7"/>
        <v>100</v>
      </c>
      <c r="BR14" s="5"/>
      <c r="BS14" s="5">
        <f t="shared" si="8"/>
        <v>28.526533920103482</v>
      </c>
      <c r="BT14" s="5">
        <f t="shared" si="9"/>
        <v>14.84825993056484</v>
      </c>
      <c r="BU14" s="5">
        <f t="shared" si="9"/>
        <v>29.970086147152582</v>
      </c>
      <c r="BV14" s="5">
        <f t="shared" si="9"/>
        <v>52.221527725615445</v>
      </c>
      <c r="BW14" s="2"/>
      <c r="BX14" s="2"/>
      <c r="BY14" s="2"/>
      <c r="BZ14" s="2"/>
      <c r="CA14" s="2"/>
    </row>
    <row r="15" spans="2:79" ht="17">
      <c r="C15" s="1" t="s">
        <v>11</v>
      </c>
      <c r="D15" s="2">
        <v>509850.00000000006</v>
      </c>
      <c r="E15" s="2">
        <v>514431.66631181812</v>
      </c>
      <c r="F15" s="2">
        <v>516794.94727298513</v>
      </c>
      <c r="G15" s="2">
        <v>517962.91950210114</v>
      </c>
      <c r="H15" s="2">
        <v>521320.91925537441</v>
      </c>
      <c r="I15" s="2">
        <v>523339.00592833728</v>
      </c>
      <c r="J15" s="2">
        <v>519902.7354554499</v>
      </c>
      <c r="K15" s="2">
        <v>523697.6307081558</v>
      </c>
      <c r="L15" s="2">
        <v>528700.93723887706</v>
      </c>
      <c r="M15" s="2">
        <v>531838.50294504187</v>
      </c>
      <c r="N15" s="2">
        <v>531645.80067370844</v>
      </c>
      <c r="P15" s="1" t="s">
        <v>11</v>
      </c>
      <c r="Q15" s="2">
        <v>509850.00000000006</v>
      </c>
      <c r="R15" s="2">
        <v>507535.39</v>
      </c>
      <c r="S15" s="2">
        <v>496666.45</v>
      </c>
      <c r="T15" s="2">
        <v>495219</v>
      </c>
      <c r="U15" s="2">
        <v>496731.47000000003</v>
      </c>
      <c r="V15" s="2">
        <v>500263.53</v>
      </c>
      <c r="W15" s="2"/>
      <c r="X15" s="2"/>
      <c r="Y15" s="2"/>
      <c r="Z15" s="2"/>
      <c r="AA15" s="2"/>
      <c r="AC15" s="1" t="s">
        <v>11</v>
      </c>
      <c r="AD15" s="5">
        <f t="shared" si="3"/>
        <v>100</v>
      </c>
      <c r="AE15" s="5">
        <f t="shared" si="0"/>
        <v>98.659437829467137</v>
      </c>
      <c r="AF15" s="5">
        <f t="shared" si="0"/>
        <v>96.105128856387068</v>
      </c>
      <c r="AG15" s="5">
        <f t="shared" si="0"/>
        <v>95.608967621859108</v>
      </c>
      <c r="AH15" s="5">
        <f t="shared" si="0"/>
        <v>95.283241407136202</v>
      </c>
      <c r="AI15" s="5">
        <f t="shared" si="0"/>
        <v>95.590721183221518</v>
      </c>
      <c r="AJ15" s="2"/>
      <c r="AK15" s="2"/>
      <c r="AL15" s="2"/>
      <c r="AM15" s="2"/>
      <c r="AN15" s="2"/>
      <c r="AP15" s="1" t="s">
        <v>11</v>
      </c>
      <c r="AQ15" s="2">
        <v>0</v>
      </c>
      <c r="AR15" s="2"/>
      <c r="AS15" s="2">
        <v>24278.449999999997</v>
      </c>
      <c r="AT15" s="2">
        <v>50825.052631578947</v>
      </c>
      <c r="AU15" s="2">
        <v>47205.571428571428</v>
      </c>
      <c r="AV15" s="2">
        <v>17810.954545454544</v>
      </c>
      <c r="AW15" s="2"/>
      <c r="AX15" s="2"/>
      <c r="AY15" s="2"/>
      <c r="AZ15" s="2"/>
      <c r="BA15" s="2"/>
      <c r="BC15" s="1" t="s">
        <v>11</v>
      </c>
      <c r="BD15" s="2">
        <f t="shared" si="4"/>
        <v>509850.00000000006</v>
      </c>
      <c r="BE15" s="2"/>
      <c r="BF15" s="2">
        <f t="shared" si="5"/>
        <v>472388</v>
      </c>
      <c r="BG15" s="2">
        <f t="shared" si="6"/>
        <v>444393.94736842107</v>
      </c>
      <c r="BH15" s="2">
        <f t="shared" si="6"/>
        <v>449525.89857142861</v>
      </c>
      <c r="BI15" s="2">
        <f t="shared" si="6"/>
        <v>482452.5754545455</v>
      </c>
      <c r="BJ15" s="2"/>
      <c r="BK15" s="2"/>
      <c r="BL15" s="2"/>
      <c r="BM15" s="2"/>
      <c r="BN15" s="2"/>
      <c r="BP15" s="1" t="s">
        <v>11</v>
      </c>
      <c r="BQ15" s="5">
        <f t="shared" si="7"/>
        <v>100</v>
      </c>
      <c r="BR15" s="5"/>
      <c r="BS15" s="5">
        <f t="shared" si="8"/>
        <v>91.407240433113571</v>
      </c>
      <c r="BT15" s="5">
        <f t="shared" si="9"/>
        <v>85.796478982626923</v>
      </c>
      <c r="BU15" s="5">
        <f t="shared" si="9"/>
        <v>86.228248659866978</v>
      </c>
      <c r="BV15" s="5">
        <f t="shared" si="9"/>
        <v>92.187390962524489</v>
      </c>
      <c r="BW15" s="2"/>
      <c r="BX15" s="2"/>
      <c r="BY15" s="2"/>
      <c r="BZ15" s="2"/>
      <c r="CA15" s="2"/>
    </row>
    <row r="16" spans="2:79" ht="34">
      <c r="C16" s="1" t="s">
        <v>12</v>
      </c>
      <c r="D16" s="2">
        <v>321189</v>
      </c>
      <c r="E16" s="2">
        <v>321789.30923804804</v>
      </c>
      <c r="F16" s="2">
        <v>321744.92387739266</v>
      </c>
      <c r="G16" s="2">
        <v>321633.63362172683</v>
      </c>
      <c r="H16" s="2">
        <v>322706.61753269075</v>
      </c>
      <c r="I16" s="2">
        <v>323621.23206723551</v>
      </c>
      <c r="J16" s="2">
        <v>319809.16416661255</v>
      </c>
      <c r="K16" s="2">
        <v>319061.51970661129</v>
      </c>
      <c r="L16" s="2">
        <v>318678.20023175824</v>
      </c>
      <c r="M16" s="2">
        <v>319189.51492737798</v>
      </c>
      <c r="N16" s="2">
        <v>318839.62014459918</v>
      </c>
      <c r="P16" s="1" t="s">
        <v>12</v>
      </c>
      <c r="Q16" s="2">
        <v>321189</v>
      </c>
      <c r="R16" s="2">
        <v>320951.31</v>
      </c>
      <c r="S16" s="2">
        <v>317228.84999999998</v>
      </c>
      <c r="T16" s="2">
        <v>317214.2</v>
      </c>
      <c r="U16" s="2">
        <v>317879.35000000003</v>
      </c>
      <c r="V16" s="2">
        <v>319385.64</v>
      </c>
      <c r="W16" s="2"/>
      <c r="X16" s="2"/>
      <c r="Y16" s="2"/>
      <c r="Z16" s="2"/>
      <c r="AA16" s="2"/>
      <c r="AC16" s="1" t="s">
        <v>12</v>
      </c>
      <c r="AD16" s="5">
        <f t="shared" si="3"/>
        <v>100</v>
      </c>
      <c r="AE16" s="5">
        <f t="shared" si="0"/>
        <v>99.73958139254772</v>
      </c>
      <c r="AF16" s="5">
        <f t="shared" si="0"/>
        <v>98.596380690961993</v>
      </c>
      <c r="AG16" s="5">
        <f t="shared" si="0"/>
        <v>98.625941705174867</v>
      </c>
      <c r="AH16" s="5">
        <f t="shared" si="0"/>
        <v>98.50413122309098</v>
      </c>
      <c r="AI16" s="5">
        <f t="shared" si="0"/>
        <v>98.691188448860629</v>
      </c>
      <c r="AJ16" s="2"/>
      <c r="AK16" s="2"/>
      <c r="AL16" s="2"/>
      <c r="AM16" s="2"/>
      <c r="AN16" s="2"/>
      <c r="AP16" s="1" t="s">
        <v>12</v>
      </c>
      <c r="AQ16" s="2">
        <v>0</v>
      </c>
      <c r="AR16" s="2"/>
      <c r="AS16" s="2">
        <v>4884.3500000000004</v>
      </c>
      <c r="AT16" s="2">
        <v>10016.368421052632</v>
      </c>
      <c r="AU16" s="2">
        <v>8068.7142857142862</v>
      </c>
      <c r="AV16" s="2">
        <v>3395.5454545454545</v>
      </c>
      <c r="AW16" s="2"/>
      <c r="AX16" s="2"/>
      <c r="AY16" s="2"/>
      <c r="AZ16" s="2"/>
      <c r="BA16" s="2"/>
      <c r="BC16" s="1" t="s">
        <v>12</v>
      </c>
      <c r="BD16" s="2">
        <f t="shared" si="4"/>
        <v>321189</v>
      </c>
      <c r="BE16" s="2"/>
      <c r="BF16" s="2">
        <f t="shared" si="5"/>
        <v>312344.5</v>
      </c>
      <c r="BG16" s="2">
        <f t="shared" si="6"/>
        <v>307197.83157894737</v>
      </c>
      <c r="BH16" s="2">
        <f t="shared" si="6"/>
        <v>309810.63571428577</v>
      </c>
      <c r="BI16" s="2">
        <f t="shared" si="6"/>
        <v>315990.09454545454</v>
      </c>
      <c r="BJ16" s="2"/>
      <c r="BK16" s="2"/>
      <c r="BL16" s="2"/>
      <c r="BM16" s="2"/>
      <c r="BN16" s="2"/>
      <c r="BP16" s="1" t="s">
        <v>12</v>
      </c>
      <c r="BQ16" s="5">
        <f t="shared" si="7"/>
        <v>100</v>
      </c>
      <c r="BR16" s="5"/>
      <c r="BS16" s="5">
        <f t="shared" si="8"/>
        <v>97.078299242733394</v>
      </c>
      <c r="BT16" s="5">
        <f t="shared" si="9"/>
        <v>95.511724977196451</v>
      </c>
      <c r="BU16" s="5">
        <f t="shared" si="9"/>
        <v>96.003806207321247</v>
      </c>
      <c r="BV16" s="5">
        <f t="shared" si="9"/>
        <v>97.641953998804524</v>
      </c>
      <c r="BW16" s="2"/>
      <c r="BX16" s="2"/>
      <c r="BY16" s="2"/>
      <c r="BZ16" s="2"/>
      <c r="CA16" s="2"/>
    </row>
    <row r="17" spans="3:79" ht="17">
      <c r="C17" s="1" t="s">
        <v>13</v>
      </c>
      <c r="D17" s="2">
        <v>98446.35</v>
      </c>
      <c r="E17" s="2">
        <v>99254.846815943136</v>
      </c>
      <c r="F17" s="2">
        <v>100232.52167222278</v>
      </c>
      <c r="G17" s="2">
        <v>100812.89435503399</v>
      </c>
      <c r="H17" s="2">
        <v>101553.48943369748</v>
      </c>
      <c r="I17" s="2">
        <v>102044.58107303437</v>
      </c>
      <c r="J17" s="2">
        <v>101587.83300428791</v>
      </c>
      <c r="K17" s="2">
        <v>100893.16875377078</v>
      </c>
      <c r="L17" s="2">
        <v>100419.3560002611</v>
      </c>
      <c r="M17" s="2">
        <v>100072.03407505321</v>
      </c>
      <c r="N17" s="2">
        <v>99793.603292039479</v>
      </c>
      <c r="P17" s="1" t="s">
        <v>13</v>
      </c>
      <c r="Q17" s="2">
        <v>98446.35</v>
      </c>
      <c r="R17" s="2">
        <v>97511.22</v>
      </c>
      <c r="S17" s="2">
        <v>94021.45</v>
      </c>
      <c r="T17" s="2">
        <v>93529.3</v>
      </c>
      <c r="U17" s="2">
        <v>94073.13</v>
      </c>
      <c r="V17" s="2">
        <v>95373.6</v>
      </c>
      <c r="W17" s="2"/>
      <c r="X17" s="2"/>
      <c r="Y17" s="2"/>
      <c r="Z17" s="2"/>
      <c r="AA17" s="2"/>
      <c r="AC17" s="1" t="s">
        <v>13</v>
      </c>
      <c r="AD17" s="5">
        <f t="shared" si="3"/>
        <v>100</v>
      </c>
      <c r="AE17" s="5">
        <f t="shared" si="0"/>
        <v>98.243282951031603</v>
      </c>
      <c r="AF17" s="5">
        <f t="shared" si="0"/>
        <v>93.803336912410501</v>
      </c>
      <c r="AG17" s="5">
        <f t="shared" si="0"/>
        <v>92.775136155318322</v>
      </c>
      <c r="AH17" s="5">
        <f t="shared" si="0"/>
        <v>92.634069518033371</v>
      </c>
      <c r="AI17" s="5">
        <f t="shared" si="0"/>
        <v>93.462679739691538</v>
      </c>
      <c r="AJ17" s="2"/>
      <c r="AK17" s="2"/>
      <c r="AL17" s="2"/>
      <c r="AM17" s="2"/>
      <c r="AN17" s="2"/>
      <c r="AP17" s="1" t="s">
        <v>13</v>
      </c>
      <c r="AQ17" s="2">
        <v>0</v>
      </c>
      <c r="AR17" s="2"/>
      <c r="AS17" s="2">
        <v>17049.95</v>
      </c>
      <c r="AT17" s="2">
        <v>25636.526315789473</v>
      </c>
      <c r="AU17" s="2">
        <v>19616.476190476191</v>
      </c>
      <c r="AV17" s="2">
        <v>10957.454545454546</v>
      </c>
      <c r="AW17" s="2"/>
      <c r="AX17" s="2"/>
      <c r="AY17" s="2"/>
      <c r="AZ17" s="2"/>
      <c r="BA17" s="2"/>
      <c r="BC17" s="1" t="s">
        <v>13</v>
      </c>
      <c r="BD17" s="2">
        <f t="shared" si="4"/>
        <v>98446.35</v>
      </c>
      <c r="BE17" s="2"/>
      <c r="BF17" s="2">
        <f t="shared" si="5"/>
        <v>76971.5</v>
      </c>
      <c r="BG17" s="2">
        <f t="shared" si="6"/>
        <v>67892.773684210522</v>
      </c>
      <c r="BH17" s="2">
        <f t="shared" si="6"/>
        <v>74456.653809523821</v>
      </c>
      <c r="BI17" s="2">
        <f t="shared" si="6"/>
        <v>84416.145454545462</v>
      </c>
      <c r="BJ17" s="2"/>
      <c r="BK17" s="2"/>
      <c r="BL17" s="2"/>
      <c r="BM17" s="2"/>
      <c r="BN17" s="2"/>
      <c r="BP17" s="1" t="s">
        <v>13</v>
      </c>
      <c r="BQ17" s="5">
        <f t="shared" si="7"/>
        <v>100</v>
      </c>
      <c r="BR17" s="5"/>
      <c r="BS17" s="5">
        <f t="shared" si="8"/>
        <v>76.792939772292442</v>
      </c>
      <c r="BT17" s="5">
        <f t="shared" si="9"/>
        <v>67.345327320046707</v>
      </c>
      <c r="BU17" s="5">
        <f t="shared" si="9"/>
        <v>73.317671529283373</v>
      </c>
      <c r="BV17" s="5">
        <f t="shared" si="9"/>
        <v>82.72477045510918</v>
      </c>
      <c r="BW17" s="2"/>
      <c r="BX17" s="2"/>
      <c r="BY17" s="2"/>
      <c r="BZ17" s="2"/>
      <c r="CA17" s="2"/>
    </row>
    <row r="18" spans="3:79" ht="34">
      <c r="C18" s="1" t="s">
        <v>14</v>
      </c>
      <c r="D18" s="2">
        <v>773152.7</v>
      </c>
      <c r="E18" s="2">
        <v>779410.47831808147</v>
      </c>
      <c r="F18" s="2">
        <v>784164.31393968372</v>
      </c>
      <c r="G18" s="2">
        <v>788333.29255206988</v>
      </c>
      <c r="H18" s="2">
        <v>793704.6995206658</v>
      </c>
      <c r="I18" s="2">
        <v>795921.6562575493</v>
      </c>
      <c r="J18" s="2">
        <v>783372.85817707016</v>
      </c>
      <c r="K18" s="2">
        <v>789826.78267068975</v>
      </c>
      <c r="L18" s="2">
        <v>798621.80594022549</v>
      </c>
      <c r="M18" s="2">
        <v>803362.2009627755</v>
      </c>
      <c r="N18" s="2">
        <v>803181.90236426669</v>
      </c>
      <c r="P18" s="1" t="s">
        <v>14</v>
      </c>
      <c r="Q18" s="2">
        <v>773152.7</v>
      </c>
      <c r="R18" s="2">
        <v>764879.92999999993</v>
      </c>
      <c r="S18" s="2">
        <v>741222.53999999992</v>
      </c>
      <c r="T18" s="2">
        <v>738372.35</v>
      </c>
      <c r="U18" s="2">
        <v>741671.88</v>
      </c>
      <c r="V18" s="2">
        <v>747075.84000000008</v>
      </c>
      <c r="W18" s="2"/>
      <c r="X18" s="2"/>
      <c r="Y18" s="2"/>
      <c r="Z18" s="2"/>
      <c r="AA18" s="2"/>
      <c r="AC18" s="1" t="s">
        <v>14</v>
      </c>
      <c r="AD18" s="5">
        <f t="shared" si="3"/>
        <v>100</v>
      </c>
      <c r="AE18" s="5">
        <f t="shared" si="0"/>
        <v>98.135700157709266</v>
      </c>
      <c r="AF18" s="5">
        <f t="shared" si="0"/>
        <v>94.523880623444583</v>
      </c>
      <c r="AG18" s="5">
        <f t="shared" si="0"/>
        <v>93.66245939070626</v>
      </c>
      <c r="AH18" s="5">
        <f t="shared" si="0"/>
        <v>93.444310012012096</v>
      </c>
      <c r="AI18" s="5">
        <f t="shared" si="0"/>
        <v>93.862986906622965</v>
      </c>
      <c r="AJ18" s="2"/>
      <c r="AK18" s="2"/>
      <c r="AL18" s="2"/>
      <c r="AM18" s="2"/>
      <c r="AN18" s="2"/>
      <c r="AP18" s="1" t="s">
        <v>14</v>
      </c>
      <c r="AQ18" s="2">
        <v>0</v>
      </c>
      <c r="AR18" s="2"/>
      <c r="AS18" s="2">
        <v>61779.450000000004</v>
      </c>
      <c r="AT18" s="2">
        <v>118019.63157894737</v>
      </c>
      <c r="AU18" s="2">
        <v>94838.523809523831</v>
      </c>
      <c r="AV18" s="2">
        <v>35023.772727272721</v>
      </c>
      <c r="AW18" s="2"/>
      <c r="AX18" s="2"/>
      <c r="AY18" s="2"/>
      <c r="AZ18" s="2"/>
      <c r="BA18" s="2"/>
      <c r="BC18" s="1" t="s">
        <v>14</v>
      </c>
      <c r="BD18" s="2">
        <f t="shared" si="4"/>
        <v>773152.7</v>
      </c>
      <c r="BE18" s="2"/>
      <c r="BF18" s="2">
        <f t="shared" si="5"/>
        <v>679443.09</v>
      </c>
      <c r="BG18" s="2">
        <f t="shared" si="6"/>
        <v>620352.71842105256</v>
      </c>
      <c r="BH18" s="2">
        <f t="shared" si="6"/>
        <v>646833.35619047622</v>
      </c>
      <c r="BI18" s="2">
        <f t="shared" si="6"/>
        <v>712052.06727272738</v>
      </c>
      <c r="BJ18" s="2"/>
      <c r="BK18" s="2"/>
      <c r="BL18" s="2"/>
      <c r="BM18" s="2"/>
      <c r="BN18" s="2"/>
      <c r="BP18" s="1" t="s">
        <v>14</v>
      </c>
      <c r="BQ18" s="5">
        <f t="shared" si="7"/>
        <v>100</v>
      </c>
      <c r="BR18" s="5"/>
      <c r="BS18" s="5">
        <f t="shared" si="8"/>
        <v>86.64549991907198</v>
      </c>
      <c r="BT18" s="5">
        <f t="shared" si="9"/>
        <v>78.691680826111735</v>
      </c>
      <c r="BU18" s="5">
        <f t="shared" si="9"/>
        <v>81.495467594070163</v>
      </c>
      <c r="BV18" s="5">
        <f t="shared" si="9"/>
        <v>89.462582362794393</v>
      </c>
      <c r="BW18" s="2"/>
      <c r="BX18" s="2"/>
      <c r="BY18" s="2"/>
      <c r="BZ18" s="2"/>
      <c r="CA18" s="2"/>
    </row>
    <row r="19" spans="3:79" ht="34">
      <c r="C19" s="1" t="s">
        <v>15</v>
      </c>
      <c r="D19" s="2">
        <v>1304774.8999999999</v>
      </c>
      <c r="E19" s="2">
        <v>1312263.1315159921</v>
      </c>
      <c r="F19" s="2">
        <v>1324017.2435623307</v>
      </c>
      <c r="G19" s="2">
        <v>1347572.4938937384</v>
      </c>
      <c r="H19" s="2">
        <v>1369278.0114948642</v>
      </c>
      <c r="I19" s="2">
        <v>1384448.8929309589</v>
      </c>
      <c r="J19" s="2">
        <v>1370109.1029081219</v>
      </c>
      <c r="K19" s="2">
        <v>1392205.8429871958</v>
      </c>
      <c r="L19" s="2">
        <v>1372629.5887150599</v>
      </c>
      <c r="M19" s="2">
        <v>1374753.8151133456</v>
      </c>
      <c r="N19" s="2">
        <v>1368272.9505168237</v>
      </c>
      <c r="P19" s="1" t="s">
        <v>15</v>
      </c>
      <c r="Q19" s="2">
        <v>1304774.8999999999</v>
      </c>
      <c r="R19" s="2">
        <v>1265206.5500000003</v>
      </c>
      <c r="S19" s="2">
        <v>1191246.8999999999</v>
      </c>
      <c r="T19" s="2">
        <v>1201727.8499999999</v>
      </c>
      <c r="U19" s="2">
        <v>1224338.01</v>
      </c>
      <c r="V19" s="2">
        <v>1258659.02</v>
      </c>
      <c r="W19" s="2"/>
      <c r="X19" s="2"/>
      <c r="Y19" s="2"/>
      <c r="Z19" s="2"/>
      <c r="AA19" s="2"/>
      <c r="AC19" s="1" t="s">
        <v>15</v>
      </c>
      <c r="AD19" s="5">
        <f t="shared" si="3"/>
        <v>100</v>
      </c>
      <c r="AE19" s="5">
        <f t="shared" si="0"/>
        <v>96.414089492735371</v>
      </c>
      <c r="AF19" s="5">
        <f t="shared" si="0"/>
        <v>89.972159032830575</v>
      </c>
      <c r="AG19" s="5">
        <f t="shared" si="0"/>
        <v>89.177232055818521</v>
      </c>
      <c r="AH19" s="5">
        <f t="shared" si="0"/>
        <v>89.414859489591109</v>
      </c>
      <c r="AI19" s="5">
        <f t="shared" si="0"/>
        <v>90.914083316961282</v>
      </c>
      <c r="AJ19" s="2"/>
      <c r="AK19" s="2"/>
      <c r="AL19" s="2"/>
      <c r="AM19" s="2"/>
      <c r="AN19" s="2"/>
      <c r="AP19" s="1" t="s">
        <v>15</v>
      </c>
      <c r="AQ19" s="2">
        <v>0</v>
      </c>
      <c r="AR19" s="2"/>
      <c r="AS19" s="2">
        <v>118801.60000000001</v>
      </c>
      <c r="AT19" s="2">
        <v>196461.10526315792</v>
      </c>
      <c r="AU19" s="2">
        <v>153153.19047619047</v>
      </c>
      <c r="AV19" s="2">
        <v>79185.590909090912</v>
      </c>
      <c r="AW19" s="2"/>
      <c r="AX19" s="2"/>
      <c r="AY19" s="2"/>
      <c r="AZ19" s="2"/>
      <c r="BA19" s="2"/>
      <c r="BC19" s="1" t="s">
        <v>15</v>
      </c>
      <c r="BD19" s="2">
        <f t="shared" si="4"/>
        <v>1304774.8999999999</v>
      </c>
      <c r="BE19" s="2"/>
      <c r="BF19" s="2">
        <f t="shared" si="5"/>
        <v>1072445.2999999998</v>
      </c>
      <c r="BG19" s="2">
        <f t="shared" si="6"/>
        <v>1005266.7447368419</v>
      </c>
      <c r="BH19" s="2">
        <f t="shared" si="6"/>
        <v>1071184.8195238095</v>
      </c>
      <c r="BI19" s="2">
        <f t="shared" si="6"/>
        <v>1179473.4290909092</v>
      </c>
      <c r="BJ19" s="2"/>
      <c r="BK19" s="2"/>
      <c r="BL19" s="2"/>
      <c r="BM19" s="2"/>
      <c r="BN19" s="2"/>
      <c r="BP19" s="1" t="s">
        <v>15</v>
      </c>
      <c r="BQ19" s="5">
        <f t="shared" si="7"/>
        <v>100</v>
      </c>
      <c r="BR19" s="5"/>
      <c r="BS19" s="5">
        <f t="shared" si="8"/>
        <v>80.999345379712366</v>
      </c>
      <c r="BT19" s="5">
        <f t="shared" si="9"/>
        <v>74.598342522722291</v>
      </c>
      <c r="BU19" s="5">
        <f t="shared" si="9"/>
        <v>78.229900029898147</v>
      </c>
      <c r="BV19" s="5">
        <f t="shared" si="9"/>
        <v>85.194436220314017</v>
      </c>
      <c r="BW19" s="2"/>
      <c r="BX19" s="2"/>
      <c r="BY19" s="2"/>
      <c r="BZ19" s="2"/>
      <c r="CA19" s="2"/>
    </row>
    <row r="20" spans="3:79" ht="34">
      <c r="C20" s="1" t="s">
        <v>16</v>
      </c>
      <c r="D20" s="2">
        <v>1112454.1499999999</v>
      </c>
      <c r="E20" s="2">
        <v>1120094.9048006409</v>
      </c>
      <c r="F20" s="2">
        <v>1128155.9619659747</v>
      </c>
      <c r="G20" s="2">
        <v>1131550.8583305958</v>
      </c>
      <c r="H20" s="2">
        <v>1131174.9183865623</v>
      </c>
      <c r="I20" s="2">
        <v>1140232.1237272697</v>
      </c>
      <c r="J20" s="2">
        <v>1129367.2923236501</v>
      </c>
      <c r="K20" s="2">
        <v>1114282.6333258848</v>
      </c>
      <c r="L20" s="2">
        <v>1131533.3924096979</v>
      </c>
      <c r="M20" s="2">
        <v>1135149.8666407748</v>
      </c>
      <c r="N20" s="2">
        <v>1140412.1500151465</v>
      </c>
      <c r="P20" s="1" t="s">
        <v>16</v>
      </c>
      <c r="Q20" s="2">
        <v>1112454.1499999999</v>
      </c>
      <c r="R20" s="2">
        <v>1108352.18</v>
      </c>
      <c r="S20" s="2">
        <v>1093413.2</v>
      </c>
      <c r="T20" s="2">
        <v>1092463.25</v>
      </c>
      <c r="U20" s="2">
        <v>1095094.3600000001</v>
      </c>
      <c r="V20" s="2">
        <v>1111226.78</v>
      </c>
      <c r="W20" s="2"/>
      <c r="X20" s="2"/>
      <c r="Y20" s="2"/>
      <c r="Z20" s="2"/>
      <c r="AA20" s="2"/>
      <c r="AC20" s="1" t="s">
        <v>16</v>
      </c>
      <c r="AD20" s="5">
        <f t="shared" si="3"/>
        <v>100</v>
      </c>
      <c r="AE20" s="5">
        <f t="shared" si="0"/>
        <v>98.951631263537365</v>
      </c>
      <c r="AF20" s="5">
        <f t="shared" si="0"/>
        <v>96.920393709976906</v>
      </c>
      <c r="AG20" s="5">
        <f t="shared" si="0"/>
        <v>96.545660493929304</v>
      </c>
      <c r="AH20" s="5">
        <f t="shared" si="0"/>
        <v>96.810346675824007</v>
      </c>
      <c r="AI20" s="5">
        <f t="shared" si="0"/>
        <v>97.456189566694974</v>
      </c>
      <c r="AJ20" s="2"/>
      <c r="AK20" s="2"/>
      <c r="AL20" s="2"/>
      <c r="AM20" s="2"/>
      <c r="AN20" s="2"/>
      <c r="AP20" s="1" t="s">
        <v>16</v>
      </c>
      <c r="AQ20" s="2">
        <v>0</v>
      </c>
      <c r="AR20" s="2"/>
      <c r="AS20" s="2">
        <v>468.05</v>
      </c>
      <c r="AT20" s="2">
        <v>606.36842105263156</v>
      </c>
      <c r="AU20" s="2">
        <v>572.80952380952374</v>
      </c>
      <c r="AV20" s="2">
        <v>524.5454545454545</v>
      </c>
      <c r="AW20" s="2"/>
      <c r="AX20" s="2"/>
      <c r="AY20" s="2"/>
      <c r="AZ20" s="2"/>
      <c r="BA20" s="2"/>
      <c r="BC20" s="1" t="s">
        <v>16</v>
      </c>
      <c r="BD20" s="2">
        <f t="shared" si="4"/>
        <v>1112454.1499999999</v>
      </c>
      <c r="BE20" s="2"/>
      <c r="BF20" s="2">
        <f t="shared" si="5"/>
        <v>1092945.1499999999</v>
      </c>
      <c r="BG20" s="2">
        <f t="shared" si="6"/>
        <v>1091856.8815789474</v>
      </c>
      <c r="BH20" s="2">
        <f t="shared" si="6"/>
        <v>1094521.5504761906</v>
      </c>
      <c r="BI20" s="2">
        <f t="shared" si="6"/>
        <v>1110702.2345454546</v>
      </c>
      <c r="BJ20" s="2"/>
      <c r="BK20" s="2"/>
      <c r="BL20" s="2"/>
      <c r="BM20" s="2"/>
      <c r="BN20" s="2"/>
      <c r="BP20" s="1" t="s">
        <v>16</v>
      </c>
      <c r="BQ20" s="5">
        <f t="shared" si="7"/>
        <v>100</v>
      </c>
      <c r="BR20" s="5"/>
      <c r="BS20" s="5">
        <f t="shared" si="8"/>
        <v>96.878905651961901</v>
      </c>
      <c r="BT20" s="5">
        <f t="shared" si="9"/>
        <v>96.492073117225175</v>
      </c>
      <c r="BU20" s="5">
        <f t="shared" si="9"/>
        <v>96.759708218897586</v>
      </c>
      <c r="BV20" s="5">
        <f t="shared" si="9"/>
        <v>97.410186174611042</v>
      </c>
      <c r="BW20" s="2"/>
      <c r="BX20" s="2"/>
      <c r="BY20" s="2"/>
      <c r="BZ20" s="2"/>
      <c r="CA20" s="2"/>
    </row>
    <row r="21" spans="3:79" ht="17">
      <c r="C21" s="1" t="s">
        <v>17</v>
      </c>
      <c r="D21" s="2">
        <v>1001760.55</v>
      </c>
      <c r="E21" s="2">
        <v>1010206.1212806428</v>
      </c>
      <c r="F21" s="2">
        <v>1011983.9973788204</v>
      </c>
      <c r="G21" s="2">
        <v>1012652.9714530787</v>
      </c>
      <c r="H21" s="2">
        <v>957359.86042158084</v>
      </c>
      <c r="I21" s="2">
        <v>844942.2836645745</v>
      </c>
      <c r="J21" s="2">
        <v>783225.22061528685</v>
      </c>
      <c r="K21" s="2">
        <v>830339.68759403878</v>
      </c>
      <c r="L21" s="2">
        <v>986714.98307150532</v>
      </c>
      <c r="M21" s="2">
        <v>1014373.6118951774</v>
      </c>
      <c r="N21" s="2">
        <v>1016993.5973397443</v>
      </c>
      <c r="P21" s="1" t="s">
        <v>17</v>
      </c>
      <c r="Q21" s="2">
        <v>1001760.55</v>
      </c>
      <c r="R21" s="2">
        <v>986505.27</v>
      </c>
      <c r="S21" s="2">
        <v>948165.55</v>
      </c>
      <c r="T21" s="2">
        <v>937074.2</v>
      </c>
      <c r="U21" s="2">
        <v>891678.59</v>
      </c>
      <c r="V21" s="2">
        <v>808889.86</v>
      </c>
      <c r="W21" s="2"/>
      <c r="X21" s="2"/>
      <c r="Y21" s="2"/>
      <c r="Z21" s="2"/>
      <c r="AA21" s="2"/>
      <c r="AC21" s="1" t="s">
        <v>17</v>
      </c>
      <c r="AD21" s="5">
        <f t="shared" si="3"/>
        <v>100</v>
      </c>
      <c r="AE21" s="5">
        <f t="shared" si="0"/>
        <v>97.653859862718207</v>
      </c>
      <c r="AF21" s="5">
        <f t="shared" si="0"/>
        <v>93.693729590179373</v>
      </c>
      <c r="AG21" s="5">
        <f t="shared" si="0"/>
        <v>92.536557578591911</v>
      </c>
      <c r="AH21" s="5">
        <f t="shared" si="0"/>
        <v>93.139333166458684</v>
      </c>
      <c r="AI21" s="5">
        <f t="shared" si="0"/>
        <v>95.733149546237343</v>
      </c>
      <c r="AJ21" s="2"/>
      <c r="AK21" s="2"/>
      <c r="AL21" s="2"/>
      <c r="AM21" s="2"/>
      <c r="AN21" s="2"/>
      <c r="AP21" s="1" t="s">
        <v>17</v>
      </c>
      <c r="AQ21" s="2">
        <v>0</v>
      </c>
      <c r="AR21" s="2"/>
      <c r="AS21" s="2">
        <v>109237.95</v>
      </c>
      <c r="AT21" s="2">
        <v>154762.42105263157</v>
      </c>
      <c r="AU21" s="2">
        <v>117285.9523809524</v>
      </c>
      <c r="AV21" s="2">
        <v>54036.318181818184</v>
      </c>
      <c r="AW21" s="2"/>
      <c r="AX21" s="2"/>
      <c r="AY21" s="2"/>
      <c r="AZ21" s="2"/>
      <c r="BA21" s="2"/>
      <c r="BC21" s="1" t="s">
        <v>17</v>
      </c>
      <c r="BD21" s="2">
        <f t="shared" si="4"/>
        <v>1001760.55</v>
      </c>
      <c r="BE21" s="2"/>
      <c r="BF21" s="2">
        <f t="shared" si="5"/>
        <v>838927.60000000009</v>
      </c>
      <c r="BG21" s="2">
        <f t="shared" si="6"/>
        <v>782311.77894736838</v>
      </c>
      <c r="BH21" s="2">
        <f t="shared" si="6"/>
        <v>774392.63761904754</v>
      </c>
      <c r="BI21" s="2">
        <f t="shared" si="6"/>
        <v>754853.54181818175</v>
      </c>
      <c r="BJ21" s="2"/>
      <c r="BK21" s="2"/>
      <c r="BL21" s="2"/>
      <c r="BM21" s="2"/>
      <c r="BN21" s="2"/>
      <c r="BP21" s="1" t="s">
        <v>17</v>
      </c>
      <c r="BQ21" s="5">
        <f t="shared" si="7"/>
        <v>100</v>
      </c>
      <c r="BR21" s="5"/>
      <c r="BS21" s="5">
        <f t="shared" si="8"/>
        <v>82.899295065232209</v>
      </c>
      <c r="BT21" s="5">
        <f t="shared" si="9"/>
        <v>77.253689171011032</v>
      </c>
      <c r="BU21" s="5">
        <f t="shared" si="9"/>
        <v>80.888354487521312</v>
      </c>
      <c r="BV21" s="5">
        <f t="shared" si="9"/>
        <v>89.337882173954938</v>
      </c>
      <c r="BW21" s="2"/>
      <c r="BX21" s="2"/>
      <c r="BY21" s="2"/>
      <c r="BZ21" s="2"/>
      <c r="CA21" s="2"/>
    </row>
    <row r="22" spans="3:79" ht="34">
      <c r="C22" s="1" t="s">
        <v>18</v>
      </c>
      <c r="D22" s="2">
        <v>1602155.1500000001</v>
      </c>
      <c r="E22" s="2">
        <v>1612766.1474172315</v>
      </c>
      <c r="F22" s="2">
        <v>1622326.7114350551</v>
      </c>
      <c r="G22" s="2">
        <v>1641537.282577225</v>
      </c>
      <c r="H22" s="2">
        <v>1676628.3965946864</v>
      </c>
      <c r="I22" s="2">
        <v>1734298.6617966031</v>
      </c>
      <c r="J22" s="2">
        <v>1756636.4583110651</v>
      </c>
      <c r="K22" s="2">
        <v>1743461.2561532045</v>
      </c>
      <c r="L22" s="2">
        <v>1707782.9121468635</v>
      </c>
      <c r="M22" s="2">
        <v>1710141.1777037843</v>
      </c>
      <c r="N22" s="2">
        <v>1730758.5092622435</v>
      </c>
      <c r="P22" s="1" t="s">
        <v>18</v>
      </c>
      <c r="Q22" s="2">
        <v>1602155.1500000001</v>
      </c>
      <c r="R22" s="2">
        <v>1613922.21</v>
      </c>
      <c r="S22" s="2">
        <v>1637150.5999999999</v>
      </c>
      <c r="T22" s="2">
        <v>1621350.5999999999</v>
      </c>
      <c r="U22" s="2">
        <v>1619084.04</v>
      </c>
      <c r="V22" s="2">
        <v>1662216.9000000001</v>
      </c>
      <c r="W22" s="2"/>
      <c r="X22" s="2"/>
      <c r="Y22" s="2"/>
      <c r="Z22" s="2"/>
      <c r="AA22" s="2"/>
      <c r="AC22" s="1" t="s">
        <v>18</v>
      </c>
      <c r="AD22" s="5">
        <f t="shared" si="3"/>
        <v>99.999999999999986</v>
      </c>
      <c r="AE22" s="5">
        <f t="shared" ref="AE22:AE27" si="10">R22*100/E22</f>
        <v>100.07168197228221</v>
      </c>
      <c r="AF22" s="5">
        <f t="shared" ref="AF22:AF27" si="11">S22*100/F22</f>
        <v>100.91374249468112</v>
      </c>
      <c r="AG22" s="5">
        <f t="shared" ref="AG22:AI27" si="12">T22*100/G22</f>
        <v>98.770257441516534</v>
      </c>
      <c r="AH22" s="5">
        <f t="shared" si="12"/>
        <v>96.567852679129032</v>
      </c>
      <c r="AI22" s="5">
        <f t="shared" si="12"/>
        <v>95.843751518441934</v>
      </c>
      <c r="AJ22" s="2"/>
      <c r="AK22" s="2"/>
      <c r="AL22" s="2"/>
      <c r="AM22" s="2"/>
      <c r="AN22" s="2"/>
      <c r="AP22" s="1" t="s">
        <v>18</v>
      </c>
      <c r="AQ22" s="2">
        <v>0</v>
      </c>
      <c r="AR22" s="2"/>
      <c r="AS22" s="2">
        <v>91761.650000000009</v>
      </c>
      <c r="AT22" s="2">
        <v>127365.52631578947</v>
      </c>
      <c r="AU22" s="2">
        <v>80778.14285714287</v>
      </c>
      <c r="AV22" s="2">
        <v>32206.590909090908</v>
      </c>
      <c r="AW22" s="2"/>
      <c r="AX22" s="2"/>
      <c r="AY22" s="2"/>
      <c r="AZ22" s="2"/>
      <c r="BA22" s="2"/>
      <c r="BC22" s="1" t="s">
        <v>18</v>
      </c>
      <c r="BD22" s="2">
        <f t="shared" si="4"/>
        <v>1602155.1500000001</v>
      </c>
      <c r="BE22" s="2"/>
      <c r="BF22" s="2">
        <f t="shared" si="5"/>
        <v>1545388.95</v>
      </c>
      <c r="BG22" s="2">
        <f t="shared" si="6"/>
        <v>1493985.0736842104</v>
      </c>
      <c r="BH22" s="2">
        <f t="shared" si="6"/>
        <v>1538305.8971428571</v>
      </c>
      <c r="BI22" s="2">
        <f t="shared" si="6"/>
        <v>1630010.3090909093</v>
      </c>
      <c r="BJ22" s="2"/>
      <c r="BK22" s="2"/>
      <c r="BL22" s="2"/>
      <c r="BM22" s="2"/>
      <c r="BN22" s="2"/>
      <c r="BP22" s="1" t="s">
        <v>18</v>
      </c>
      <c r="BQ22" s="5">
        <f t="shared" si="7"/>
        <v>99.999999999999986</v>
      </c>
      <c r="BR22" s="5"/>
      <c r="BS22" s="5">
        <f t="shared" si="8"/>
        <v>95.257566747021102</v>
      </c>
      <c r="BT22" s="5">
        <f t="shared" si="9"/>
        <v>91.011339769185355</v>
      </c>
      <c r="BU22" s="5">
        <f t="shared" si="9"/>
        <v>91.749960830153597</v>
      </c>
      <c r="BV22" s="5">
        <f t="shared" si="9"/>
        <v>93.986713188277562</v>
      </c>
      <c r="BW22" s="2"/>
      <c r="BX22" s="2"/>
      <c r="BY22" s="2"/>
      <c r="BZ22" s="2"/>
      <c r="CA22" s="2"/>
    </row>
    <row r="23" spans="3:79" ht="34">
      <c r="C23" s="1" t="s">
        <v>19</v>
      </c>
      <c r="D23" s="2">
        <v>273369.09999999998</v>
      </c>
      <c r="E23" s="2">
        <v>278478.47235634655</v>
      </c>
      <c r="F23" s="2">
        <v>281264.74833977572</v>
      </c>
      <c r="G23" s="2">
        <v>288288.32120604557</v>
      </c>
      <c r="H23" s="2">
        <v>283481.84385872516</v>
      </c>
      <c r="I23" s="2">
        <v>290790.13729891187</v>
      </c>
      <c r="J23" s="2">
        <v>273796.33486483881</v>
      </c>
      <c r="K23" s="2">
        <v>266628.54181470908</v>
      </c>
      <c r="L23" s="2">
        <v>284106.82879964111</v>
      </c>
      <c r="M23" s="2">
        <v>284392.02437675814</v>
      </c>
      <c r="N23" s="2">
        <v>288543.04198799736</v>
      </c>
      <c r="P23" s="1" t="s">
        <v>19</v>
      </c>
      <c r="Q23" s="2">
        <v>273369.09999999998</v>
      </c>
      <c r="R23" s="2">
        <v>259227.88</v>
      </c>
      <c r="S23" s="2">
        <v>238526.05</v>
      </c>
      <c r="T23" s="2">
        <v>236085.2</v>
      </c>
      <c r="U23" s="2">
        <v>228436.66999999998</v>
      </c>
      <c r="V23" s="2">
        <v>237429.46</v>
      </c>
      <c r="W23" s="2"/>
      <c r="X23" s="2"/>
      <c r="Y23" s="2"/>
      <c r="Z23" s="2"/>
      <c r="AA23" s="2"/>
      <c r="AC23" s="1" t="s">
        <v>19</v>
      </c>
      <c r="AD23" s="5">
        <f t="shared" si="3"/>
        <v>100</v>
      </c>
      <c r="AE23" s="5">
        <f t="shared" si="10"/>
        <v>93.087224231928019</v>
      </c>
      <c r="AF23" s="5">
        <f t="shared" si="11"/>
        <v>84.804815181408316</v>
      </c>
      <c r="AG23" s="5">
        <f t="shared" si="12"/>
        <v>81.892044399282156</v>
      </c>
      <c r="AH23" s="5">
        <f t="shared" si="12"/>
        <v>80.582469371069408</v>
      </c>
      <c r="AI23" s="5">
        <f t="shared" si="12"/>
        <v>81.649763711187759</v>
      </c>
      <c r="AJ23" s="2"/>
      <c r="AK23" s="2"/>
      <c r="AL23" s="2"/>
      <c r="AM23" s="2"/>
      <c r="AN23" s="2"/>
      <c r="AP23" s="1" t="s">
        <v>19</v>
      </c>
      <c r="AQ23" s="2">
        <v>0</v>
      </c>
      <c r="AR23" s="2"/>
      <c r="AS23" s="2">
        <v>115091.5</v>
      </c>
      <c r="AT23" s="2">
        <v>154813.26315789472</v>
      </c>
      <c r="AU23" s="2">
        <v>124454.09523809524</v>
      </c>
      <c r="AV23" s="2">
        <v>59922.545454545456</v>
      </c>
      <c r="AW23" s="2"/>
      <c r="AX23" s="2"/>
      <c r="AY23" s="2"/>
      <c r="AZ23" s="2"/>
      <c r="BA23" s="2"/>
      <c r="BC23" s="1" t="s">
        <v>19</v>
      </c>
      <c r="BD23" s="2">
        <f t="shared" si="4"/>
        <v>273369.09999999998</v>
      </c>
      <c r="BE23" s="2"/>
      <c r="BF23" s="2">
        <f t="shared" si="5"/>
        <v>123434.54999999999</v>
      </c>
      <c r="BG23" s="2">
        <f t="shared" si="6"/>
        <v>81271.936842105293</v>
      </c>
      <c r="BH23" s="2">
        <f t="shared" si="6"/>
        <v>103982.57476190475</v>
      </c>
      <c r="BI23" s="2">
        <f t="shared" si="6"/>
        <v>177506.91454545455</v>
      </c>
      <c r="BJ23" s="2"/>
      <c r="BK23" s="2"/>
      <c r="BL23" s="2"/>
      <c r="BM23" s="2"/>
      <c r="BN23" s="2"/>
      <c r="BP23" s="1" t="s">
        <v>19</v>
      </c>
      <c r="BQ23" s="5">
        <f t="shared" si="7"/>
        <v>100</v>
      </c>
      <c r="BR23" s="5"/>
      <c r="BS23" s="5">
        <f t="shared" si="8"/>
        <v>43.885538706360592</v>
      </c>
      <c r="BT23" s="5">
        <f t="shared" si="9"/>
        <v>28.191199873136235</v>
      </c>
      <c r="BU23" s="5">
        <f t="shared" si="9"/>
        <v>36.680506005783236</v>
      </c>
      <c r="BV23" s="5">
        <f t="shared" si="9"/>
        <v>61.042962527642359</v>
      </c>
      <c r="BW23" s="2"/>
      <c r="BX23" s="2"/>
      <c r="BY23" s="2"/>
      <c r="BZ23" s="2"/>
      <c r="CA23" s="2"/>
    </row>
    <row r="24" spans="3:79" ht="17">
      <c r="C24" s="1" t="s">
        <v>20</v>
      </c>
      <c r="D24" s="2">
        <v>329110.3</v>
      </c>
      <c r="E24" s="2">
        <v>333175.24103841127</v>
      </c>
      <c r="F24" s="2">
        <v>336928.34239828872</v>
      </c>
      <c r="G24" s="2">
        <v>340867.8968037942</v>
      </c>
      <c r="H24" s="2">
        <v>339320.11425533838</v>
      </c>
      <c r="I24" s="2">
        <v>339632.82857629494</v>
      </c>
      <c r="J24" s="2">
        <v>331725.65010196954</v>
      </c>
      <c r="K24" s="2">
        <v>332432.19903548236</v>
      </c>
      <c r="L24" s="2">
        <v>339007.77797510603</v>
      </c>
      <c r="M24" s="2">
        <v>338264.60745875898</v>
      </c>
      <c r="N24" s="2">
        <v>338300.48875097878</v>
      </c>
      <c r="P24" s="1" t="s">
        <v>20</v>
      </c>
      <c r="Q24" s="2">
        <v>329110.3</v>
      </c>
      <c r="R24" s="2">
        <v>321121.67</v>
      </c>
      <c r="S24" s="2">
        <v>306143.5</v>
      </c>
      <c r="T24" s="2">
        <v>308185.34999999998</v>
      </c>
      <c r="U24" s="2">
        <v>306792.62</v>
      </c>
      <c r="V24" s="2">
        <v>308954.29000000004</v>
      </c>
      <c r="W24" s="2"/>
      <c r="X24" s="2"/>
      <c r="Y24" s="2"/>
      <c r="Z24" s="2"/>
      <c r="AA24" s="2"/>
      <c r="AC24" s="1" t="s">
        <v>20</v>
      </c>
      <c r="AD24" s="5">
        <f t="shared" si="3"/>
        <v>100</v>
      </c>
      <c r="AE24" s="5">
        <f t="shared" si="10"/>
        <v>96.382212855660057</v>
      </c>
      <c r="AF24" s="5">
        <f t="shared" si="11"/>
        <v>90.863089112907744</v>
      </c>
      <c r="AG24" s="5">
        <f t="shared" si="12"/>
        <v>90.411961023537941</v>
      </c>
      <c r="AH24" s="5">
        <f t="shared" si="12"/>
        <v>90.413920988231936</v>
      </c>
      <c r="AI24" s="5">
        <f t="shared" si="12"/>
        <v>90.967145695280365</v>
      </c>
      <c r="AJ24" s="2"/>
      <c r="AK24" s="2"/>
      <c r="AL24" s="2"/>
      <c r="AM24" s="2"/>
      <c r="AN24" s="2"/>
      <c r="AP24" s="1" t="s">
        <v>20</v>
      </c>
      <c r="AQ24" s="2">
        <v>0</v>
      </c>
      <c r="AR24" s="2"/>
      <c r="AS24" s="2">
        <v>99585.2</v>
      </c>
      <c r="AT24" s="2">
        <v>101218.68421052631</v>
      </c>
      <c r="AU24" s="2">
        <v>70554.666666666657</v>
      </c>
      <c r="AV24" s="2">
        <v>36992.636363636368</v>
      </c>
      <c r="AW24" s="2"/>
      <c r="AX24" s="2"/>
      <c r="AY24" s="2"/>
      <c r="AZ24" s="2"/>
      <c r="BA24" s="2"/>
      <c r="BC24" s="1" t="s">
        <v>20</v>
      </c>
      <c r="BD24" s="2">
        <f t="shared" si="4"/>
        <v>329110.3</v>
      </c>
      <c r="BE24" s="2"/>
      <c r="BF24" s="2">
        <f t="shared" si="5"/>
        <v>206558.3</v>
      </c>
      <c r="BG24" s="2">
        <f t="shared" si="6"/>
        <v>206966.66578947369</v>
      </c>
      <c r="BH24" s="2">
        <f t="shared" si="6"/>
        <v>236237.95333333334</v>
      </c>
      <c r="BI24" s="2">
        <f t="shared" si="6"/>
        <v>271961.65363636368</v>
      </c>
      <c r="BJ24" s="2"/>
      <c r="BK24" s="2"/>
      <c r="BL24" s="2"/>
      <c r="BM24" s="2"/>
      <c r="BN24" s="2"/>
      <c r="BP24" s="1" t="s">
        <v>20</v>
      </c>
      <c r="BQ24" s="5">
        <f t="shared" si="7"/>
        <v>100</v>
      </c>
      <c r="BR24" s="5"/>
      <c r="BS24" s="5">
        <f t="shared" si="8"/>
        <v>61.306299888486059</v>
      </c>
      <c r="BT24" s="5">
        <f t="shared" si="9"/>
        <v>60.717558834414106</v>
      </c>
      <c r="BU24" s="5">
        <f t="shared" si="9"/>
        <v>69.620969523652889</v>
      </c>
      <c r="BV24" s="5">
        <f t="shared" si="9"/>
        <v>80.075196139430417</v>
      </c>
      <c r="BW24" s="2"/>
      <c r="BX24" s="2"/>
      <c r="BY24" s="2"/>
      <c r="BZ24" s="2"/>
      <c r="CA24" s="2"/>
    </row>
    <row r="25" spans="3:79" ht="17">
      <c r="C25" s="1" t="s">
        <v>140</v>
      </c>
      <c r="D25" s="2">
        <v>435723.44999999995</v>
      </c>
      <c r="E25" s="2">
        <v>436398.28205222334</v>
      </c>
      <c r="F25" s="2">
        <v>436052.20887058001</v>
      </c>
      <c r="G25" s="2">
        <v>435013.99900926923</v>
      </c>
      <c r="H25" s="2">
        <v>434506.36432551226</v>
      </c>
      <c r="I25" s="2">
        <v>432599.29173481133</v>
      </c>
      <c r="J25" s="2">
        <v>431010.132361228</v>
      </c>
      <c r="K25" s="2">
        <v>425694.05784766196</v>
      </c>
      <c r="L25" s="2">
        <v>425181.43610003608</v>
      </c>
      <c r="M25" s="2">
        <v>425527.5189652986</v>
      </c>
      <c r="N25" s="2">
        <v>424669.61809280078</v>
      </c>
      <c r="P25" s="1" t="s">
        <v>140</v>
      </c>
      <c r="Q25" s="2">
        <v>435723.44999999995</v>
      </c>
      <c r="R25" s="2">
        <v>434888.63</v>
      </c>
      <c r="S25" s="2">
        <v>422858.39999999997</v>
      </c>
      <c r="T25" s="2">
        <v>415904.2</v>
      </c>
      <c r="U25" s="2">
        <v>416074.63</v>
      </c>
      <c r="V25" s="2">
        <v>418348.16</v>
      </c>
      <c r="W25" s="2"/>
      <c r="X25" s="2"/>
      <c r="Y25" s="2"/>
      <c r="Z25" s="2"/>
      <c r="AA25" s="2"/>
      <c r="AC25" s="1" t="s">
        <v>140</v>
      </c>
      <c r="AD25" s="5">
        <f t="shared" si="3"/>
        <v>100</v>
      </c>
      <c r="AE25" s="5">
        <f t="shared" si="10"/>
        <v>99.654065537305968</v>
      </c>
      <c r="AF25" s="5">
        <f t="shared" si="11"/>
        <v>96.974259365695374</v>
      </c>
      <c r="AG25" s="5">
        <f t="shared" si="12"/>
        <v>95.607084127685269</v>
      </c>
      <c r="AH25" s="5">
        <f t="shared" si="12"/>
        <v>95.758005903061061</v>
      </c>
      <c r="AI25" s="5">
        <f t="shared" si="12"/>
        <v>96.705696933145362</v>
      </c>
      <c r="AJ25" s="2"/>
      <c r="AK25" s="2"/>
      <c r="AL25" s="2"/>
      <c r="AM25" s="2"/>
      <c r="AN25" s="2"/>
      <c r="AP25" s="1" t="s">
        <v>140</v>
      </c>
      <c r="AQ25" s="2">
        <v>0</v>
      </c>
      <c r="AR25" s="2"/>
      <c r="AS25" s="2">
        <v>241</v>
      </c>
      <c r="AT25" s="2">
        <v>327.15789473684208</v>
      </c>
      <c r="AU25" s="2">
        <v>276.80952380952385</v>
      </c>
      <c r="AV25" s="2">
        <v>209.72727272727272</v>
      </c>
      <c r="AW25" s="2"/>
      <c r="AX25" s="2"/>
      <c r="AY25" s="2"/>
      <c r="AZ25" s="2"/>
      <c r="BA25" s="2"/>
      <c r="BC25" s="1" t="s">
        <v>140</v>
      </c>
      <c r="BD25" s="2">
        <f t="shared" si="4"/>
        <v>435723.44999999995</v>
      </c>
      <c r="BE25" s="2"/>
      <c r="BF25" s="2">
        <f t="shared" si="5"/>
        <v>422617.39999999997</v>
      </c>
      <c r="BG25" s="2">
        <f t="shared" si="6"/>
        <v>415577.04210526316</v>
      </c>
      <c r="BH25" s="2">
        <f t="shared" si="6"/>
        <v>415797.82047619048</v>
      </c>
      <c r="BI25" s="2">
        <f t="shared" si="6"/>
        <v>418138.43272727268</v>
      </c>
      <c r="BJ25" s="2"/>
      <c r="BK25" s="2"/>
      <c r="BL25" s="2"/>
      <c r="BM25" s="2"/>
      <c r="BN25" s="2"/>
      <c r="BP25" s="1" t="s">
        <v>140</v>
      </c>
      <c r="BQ25" s="5">
        <f t="shared" si="7"/>
        <v>100</v>
      </c>
      <c r="BR25" s="5"/>
      <c r="BS25" s="5">
        <f t="shared" si="8"/>
        <v>96.918990754483843</v>
      </c>
      <c r="BT25" s="5">
        <f t="shared" si="9"/>
        <v>95.531877836512592</v>
      </c>
      <c r="BU25" s="5">
        <f t="shared" si="9"/>
        <v>95.694299235786048</v>
      </c>
      <c r="BV25" s="5">
        <f t="shared" si="9"/>
        <v>96.65721620820328</v>
      </c>
      <c r="BW25" s="2"/>
      <c r="BX25" s="2"/>
      <c r="BY25" s="2"/>
      <c r="BZ25" s="2"/>
      <c r="CA25" s="2"/>
    </row>
    <row r="26" spans="3:79" ht="34">
      <c r="C26" s="1" t="s">
        <v>22</v>
      </c>
      <c r="D26" s="2">
        <v>3357.65</v>
      </c>
      <c r="E26" s="2">
        <v>3362.5876464939001</v>
      </c>
      <c r="F26" s="2">
        <v>3377.6525067150856</v>
      </c>
      <c r="G26" s="2">
        <v>3553.7249499557333</v>
      </c>
      <c r="H26" s="2">
        <v>3592.8432023829173</v>
      </c>
      <c r="I26" s="2">
        <v>3481.9376160321722</v>
      </c>
      <c r="J26" s="2">
        <v>3405.8172453894749</v>
      </c>
      <c r="K26" s="2">
        <v>3369.3491991416695</v>
      </c>
      <c r="L26" s="2">
        <v>3451.3141309404123</v>
      </c>
      <c r="M26" s="2">
        <v>3454.6394847016104</v>
      </c>
      <c r="N26" s="2">
        <v>3452.704733422368</v>
      </c>
      <c r="P26" s="1" t="s">
        <v>22</v>
      </c>
      <c r="Q26" s="2">
        <v>3357.65</v>
      </c>
      <c r="R26" s="2">
        <v>3254.77</v>
      </c>
      <c r="S26" s="2">
        <v>3130.55</v>
      </c>
      <c r="T26" s="2">
        <v>3118</v>
      </c>
      <c r="U26" s="2">
        <v>3136.04</v>
      </c>
      <c r="V26" s="2">
        <v>3259.13</v>
      </c>
      <c r="W26" s="2"/>
      <c r="X26" s="2"/>
      <c r="Y26" s="2"/>
      <c r="Z26" s="2"/>
      <c r="AA26" s="2"/>
      <c r="AC26" s="1" t="s">
        <v>22</v>
      </c>
      <c r="AD26" s="5">
        <f t="shared" si="3"/>
        <v>100</v>
      </c>
      <c r="AE26" s="5">
        <f t="shared" si="10"/>
        <v>96.793610819146394</v>
      </c>
      <c r="AF26" s="5">
        <f t="shared" si="11"/>
        <v>92.684193941685152</v>
      </c>
      <c r="AG26" s="5">
        <f t="shared" si="12"/>
        <v>87.73892307109584</v>
      </c>
      <c r="AH26" s="5">
        <f t="shared" si="12"/>
        <v>87.285746227947072</v>
      </c>
      <c r="AI26" s="5">
        <f t="shared" si="12"/>
        <v>93.601045147785513</v>
      </c>
      <c r="AJ26" s="2"/>
      <c r="AK26" s="2"/>
      <c r="AL26" s="2"/>
      <c r="AM26" s="2"/>
      <c r="AN26" s="2"/>
      <c r="AP26" s="1" t="s">
        <v>22</v>
      </c>
      <c r="AQ26" s="2">
        <v>0</v>
      </c>
      <c r="AR26" s="2"/>
      <c r="AS26" s="2">
        <v>292.05</v>
      </c>
      <c r="AT26" s="2">
        <v>405.84210526315786</v>
      </c>
      <c r="AU26" s="2">
        <v>405.52380952380952</v>
      </c>
      <c r="AV26" s="2">
        <v>331.40909090909093</v>
      </c>
      <c r="AW26" s="2"/>
      <c r="AX26" s="2"/>
      <c r="AY26" s="2"/>
      <c r="AZ26" s="2"/>
      <c r="BA26" s="2"/>
      <c r="BC26" s="1" t="s">
        <v>22</v>
      </c>
      <c r="BD26" s="2">
        <f t="shared" si="4"/>
        <v>3357.65</v>
      </c>
      <c r="BE26" s="2"/>
      <c r="BF26" s="2">
        <f t="shared" si="5"/>
        <v>2838.5</v>
      </c>
      <c r="BG26" s="2">
        <f t="shared" si="6"/>
        <v>2712.1578947368421</v>
      </c>
      <c r="BH26" s="2">
        <f t="shared" si="6"/>
        <v>2730.5161904761903</v>
      </c>
      <c r="BI26" s="2">
        <f t="shared" si="6"/>
        <v>2927.7209090909091</v>
      </c>
      <c r="BJ26" s="2"/>
      <c r="BK26" s="2"/>
      <c r="BL26" s="2"/>
      <c r="BM26" s="2"/>
      <c r="BN26" s="2"/>
      <c r="BP26" s="1" t="s">
        <v>22</v>
      </c>
      <c r="BQ26" s="5">
        <f t="shared" si="7"/>
        <v>100</v>
      </c>
      <c r="BR26" s="5"/>
      <c r="BS26" s="5">
        <f t="shared" si="8"/>
        <v>84.037656163764609</v>
      </c>
      <c r="BT26" s="5">
        <f t="shared" si="9"/>
        <v>76.318734086908606</v>
      </c>
      <c r="BU26" s="5">
        <f t="shared" si="9"/>
        <v>75.998757437151809</v>
      </c>
      <c r="BV26" s="5">
        <f t="shared" si="9"/>
        <v>84.083094872537714</v>
      </c>
      <c r="BW26" s="2"/>
      <c r="BX26" s="2"/>
      <c r="BY26" s="2"/>
      <c r="BZ26" s="2"/>
      <c r="CA26" s="2"/>
    </row>
    <row r="27" spans="3:79" ht="17">
      <c r="C27" s="1" t="s">
        <v>23</v>
      </c>
      <c r="D27" s="2">
        <v>15978319.550000001</v>
      </c>
      <c r="E27" s="2">
        <v>16124566.975546964</v>
      </c>
      <c r="F27" s="2">
        <v>16304836.158885729</v>
      </c>
      <c r="G27" s="2">
        <v>16512399.574297221</v>
      </c>
      <c r="H27" s="2">
        <v>16584395.577487921</v>
      </c>
      <c r="I27" s="2">
        <v>16612296.729965745</v>
      </c>
      <c r="J27" s="2">
        <v>16413677.917095685</v>
      </c>
      <c r="K27" s="2">
        <v>16411886.69988651</v>
      </c>
      <c r="L27" s="2">
        <v>16517650.45618936</v>
      </c>
      <c r="M27" s="2">
        <v>16467154.192476677</v>
      </c>
      <c r="N27" s="2">
        <v>16498232.949990181</v>
      </c>
      <c r="P27" s="1" t="s">
        <v>23</v>
      </c>
      <c r="Q27" s="2">
        <v>15978319.550000001</v>
      </c>
      <c r="R27" s="2">
        <v>15740313.820000002</v>
      </c>
      <c r="S27" s="2">
        <v>15233601.890000001</v>
      </c>
      <c r="T27" s="2">
        <v>15321532.149999997</v>
      </c>
      <c r="U27" s="2">
        <v>15365396.720000001</v>
      </c>
      <c r="V27" s="2">
        <v>15509108.26</v>
      </c>
      <c r="W27" s="2"/>
      <c r="X27" s="2"/>
      <c r="Y27" s="2"/>
      <c r="Z27" s="2"/>
      <c r="AA27" s="2"/>
      <c r="AC27" s="1" t="s">
        <v>23</v>
      </c>
      <c r="AD27" s="5">
        <f t="shared" si="3"/>
        <v>100</v>
      </c>
      <c r="AE27" s="5">
        <f t="shared" si="10"/>
        <v>97.616970699866329</v>
      </c>
      <c r="AF27" s="5">
        <f t="shared" si="11"/>
        <v>93.429959930618907</v>
      </c>
      <c r="AG27" s="5">
        <f t="shared" si="12"/>
        <v>92.788041381030425</v>
      </c>
      <c r="AH27" s="5">
        <f t="shared" si="12"/>
        <v>92.649723942049349</v>
      </c>
      <c r="AI27" s="5">
        <f t="shared" si="12"/>
        <v>93.359205605954642</v>
      </c>
      <c r="AJ27" s="2"/>
      <c r="AK27" s="2"/>
      <c r="AL27" s="2"/>
      <c r="AM27" s="2"/>
      <c r="AN27" s="2"/>
      <c r="AP27" s="1" t="s">
        <v>23</v>
      </c>
      <c r="AQ27" s="2">
        <f>SUM(AQ6:AQ26)</f>
        <v>0</v>
      </c>
      <c r="AR27" s="2">
        <f t="shared" ref="AR27:AT27" si="13">SUM(AR6:AR26)</f>
        <v>0</v>
      </c>
      <c r="AS27" s="2">
        <f t="shared" si="13"/>
        <v>2308465.1500000004</v>
      </c>
      <c r="AT27" s="2">
        <f t="shared" si="13"/>
        <v>3181837.2631578948</v>
      </c>
      <c r="AU27" s="2">
        <v>2330183.4285714286</v>
      </c>
      <c r="AV27" s="2">
        <v>1137905.6818181821</v>
      </c>
      <c r="AW27" s="2"/>
      <c r="AX27" s="2"/>
      <c r="AY27" s="2"/>
      <c r="AZ27" s="2"/>
      <c r="BA27" s="2"/>
      <c r="BC27" s="1" t="s">
        <v>23</v>
      </c>
      <c r="BD27" s="2">
        <f>SUM(BD6:BD26)</f>
        <v>15978319.550000001</v>
      </c>
      <c r="BE27" s="2">
        <f t="shared" ref="BE27" si="14">SUM(BE6:BE26)</f>
        <v>0</v>
      </c>
      <c r="BF27" s="2">
        <f t="shared" ref="BF27" si="15">SUM(BF6:BF26)</f>
        <v>12925136.74</v>
      </c>
      <c r="BG27" s="2">
        <f t="shared" ref="BG27" si="16">SUM(BG6:BG26)</f>
        <v>12139694.886842102</v>
      </c>
      <c r="BH27" s="2">
        <f t="shared" ref="BH27:BI27" si="17">SUM(BH6:BH26)</f>
        <v>13035213.291428575</v>
      </c>
      <c r="BI27" s="2">
        <f t="shared" si="17"/>
        <v>14371202.578181818</v>
      </c>
      <c r="BJ27" s="2"/>
      <c r="BK27" s="2"/>
      <c r="BL27" s="2"/>
      <c r="BM27" s="2"/>
      <c r="BN27" s="2"/>
      <c r="BP27" s="1" t="s">
        <v>23</v>
      </c>
      <c r="BQ27" s="5">
        <f t="shared" si="7"/>
        <v>100</v>
      </c>
      <c r="BR27" s="5"/>
      <c r="BS27" s="5">
        <f t="shared" si="8"/>
        <v>79.271797729510595</v>
      </c>
      <c r="BT27" s="5">
        <f t="shared" si="9"/>
        <v>73.518659915052211</v>
      </c>
      <c r="BU27" s="5">
        <f t="shared" si="9"/>
        <v>78.599266584806415</v>
      </c>
      <c r="BV27" s="5">
        <f t="shared" si="9"/>
        <v>86.509426190652036</v>
      </c>
      <c r="BW27" s="2"/>
      <c r="BX27" s="2"/>
      <c r="BY27" s="2"/>
      <c r="BZ27" s="2"/>
      <c r="CA27" s="2"/>
    </row>
    <row r="28" spans="3:79" ht="17">
      <c r="C28" s="1" t="s">
        <v>143</v>
      </c>
      <c r="D28" s="2"/>
      <c r="P28" s="1" t="s">
        <v>143</v>
      </c>
      <c r="Q28" s="2"/>
      <c r="AC28" s="1"/>
      <c r="AD28" s="2"/>
      <c r="AP28" s="1" t="s">
        <v>149</v>
      </c>
      <c r="AQ28" s="2"/>
      <c r="BC28" s="1" t="s">
        <v>149</v>
      </c>
      <c r="BD28" s="2"/>
      <c r="BP28" s="1" t="s">
        <v>149</v>
      </c>
      <c r="BQ28" s="2"/>
    </row>
    <row r="29" spans="3:79">
      <c r="D29" s="2"/>
      <c r="Q29" s="2"/>
      <c r="AD29" s="2"/>
      <c r="AQ29" s="2"/>
      <c r="AU29" s="2"/>
      <c r="BD29" s="2"/>
      <c r="BQ29" s="2"/>
    </row>
    <row r="30" spans="3:79" ht="17">
      <c r="C30" s="11" t="s">
        <v>141</v>
      </c>
      <c r="P30" s="11" t="s">
        <v>141</v>
      </c>
      <c r="AC30" s="11" t="s">
        <v>141</v>
      </c>
      <c r="AP30" s="11" t="s">
        <v>141</v>
      </c>
      <c r="AQ30" t="s">
        <v>150</v>
      </c>
      <c r="AU30" s="36" t="s">
        <v>298</v>
      </c>
      <c r="AV30" t="s">
        <v>377</v>
      </c>
      <c r="BC30" s="11" t="s">
        <v>141</v>
      </c>
      <c r="BD30" t="s">
        <v>154</v>
      </c>
      <c r="BP30" s="11" t="s">
        <v>141</v>
      </c>
      <c r="BQ30" t="s">
        <v>154</v>
      </c>
    </row>
    <row r="31" spans="3:79">
      <c r="AS31" s="3" t="s">
        <v>152</v>
      </c>
      <c r="AT31" s="13" t="s">
        <v>151</v>
      </c>
      <c r="AU31" s="36" t="s">
        <v>375</v>
      </c>
      <c r="AV31" t="s">
        <v>376</v>
      </c>
      <c r="BF31" s="3" t="s">
        <v>152</v>
      </c>
      <c r="BG31" s="13" t="s">
        <v>151</v>
      </c>
      <c r="BS31" s="3" t="s">
        <v>152</v>
      </c>
      <c r="BT31" s="13" t="s">
        <v>151</v>
      </c>
    </row>
    <row r="32" spans="3:79">
      <c r="D32" s="10" t="s">
        <v>126</v>
      </c>
      <c r="E32" s="10" t="s">
        <v>127</v>
      </c>
      <c r="F32" s="10" t="s">
        <v>128</v>
      </c>
      <c r="G32" s="10" t="s">
        <v>129</v>
      </c>
      <c r="H32" s="10" t="s">
        <v>130</v>
      </c>
      <c r="I32" s="10" t="s">
        <v>131</v>
      </c>
      <c r="J32" s="10" t="s">
        <v>132</v>
      </c>
      <c r="K32" s="10" t="s">
        <v>133</v>
      </c>
      <c r="L32" s="10" t="s">
        <v>134</v>
      </c>
      <c r="M32" s="10" t="s">
        <v>135</v>
      </c>
      <c r="N32" s="10" t="s">
        <v>136</v>
      </c>
      <c r="Q32" s="10" t="s">
        <v>126</v>
      </c>
      <c r="R32" s="10" t="s">
        <v>127</v>
      </c>
      <c r="S32" s="10" t="s">
        <v>128</v>
      </c>
      <c r="T32" s="10" t="s">
        <v>129</v>
      </c>
      <c r="U32" s="10" t="s">
        <v>130</v>
      </c>
      <c r="V32" s="10" t="s">
        <v>131</v>
      </c>
      <c r="W32" s="10" t="s">
        <v>132</v>
      </c>
      <c r="X32" s="10" t="s">
        <v>133</v>
      </c>
      <c r="Y32" s="10" t="s">
        <v>134</v>
      </c>
      <c r="Z32" s="10" t="s">
        <v>135</v>
      </c>
      <c r="AA32" s="10" t="s">
        <v>136</v>
      </c>
      <c r="AD32" s="10" t="s">
        <v>126</v>
      </c>
      <c r="AE32" s="10" t="s">
        <v>127</v>
      </c>
      <c r="AF32" s="10" t="s">
        <v>128</v>
      </c>
      <c r="AG32" s="10" t="s">
        <v>129</v>
      </c>
      <c r="AH32" s="10" t="s">
        <v>130</v>
      </c>
      <c r="AI32" s="10" t="s">
        <v>131</v>
      </c>
      <c r="AJ32" s="10" t="s">
        <v>132</v>
      </c>
      <c r="AK32" s="10" t="s">
        <v>133</v>
      </c>
      <c r="AL32" s="10" t="s">
        <v>134</v>
      </c>
      <c r="AM32" s="10" t="s">
        <v>135</v>
      </c>
      <c r="AN32" s="10" t="s">
        <v>136</v>
      </c>
      <c r="AQ32" s="10" t="s">
        <v>126</v>
      </c>
      <c r="AR32" s="10" t="s">
        <v>127</v>
      </c>
      <c r="AS32" s="10" t="s">
        <v>128</v>
      </c>
      <c r="AT32" s="10" t="s">
        <v>129</v>
      </c>
      <c r="AU32" s="10" t="s">
        <v>130</v>
      </c>
      <c r="AV32" s="10" t="s">
        <v>131</v>
      </c>
      <c r="AW32" s="10" t="s">
        <v>132</v>
      </c>
      <c r="AX32" s="10" t="s">
        <v>133</v>
      </c>
      <c r="AY32" s="10" t="s">
        <v>134</v>
      </c>
      <c r="AZ32" s="10" t="s">
        <v>135</v>
      </c>
      <c r="BA32" s="10" t="s">
        <v>136</v>
      </c>
      <c r="BD32" s="10" t="s">
        <v>126</v>
      </c>
      <c r="BE32" s="10" t="s">
        <v>127</v>
      </c>
      <c r="BF32" s="10" t="s">
        <v>128</v>
      </c>
      <c r="BG32" s="10" t="s">
        <v>129</v>
      </c>
      <c r="BH32" s="10" t="s">
        <v>130</v>
      </c>
      <c r="BI32" s="10" t="s">
        <v>131</v>
      </c>
      <c r="BJ32" s="10" t="s">
        <v>132</v>
      </c>
      <c r="BK32" s="10" t="s">
        <v>133</v>
      </c>
      <c r="BL32" s="10" t="s">
        <v>134</v>
      </c>
      <c r="BM32" s="10" t="s">
        <v>135</v>
      </c>
      <c r="BN32" s="10" t="s">
        <v>136</v>
      </c>
      <c r="BQ32" s="10" t="s">
        <v>126</v>
      </c>
      <c r="BR32" s="10" t="s">
        <v>127</v>
      </c>
      <c r="BS32" s="10" t="s">
        <v>128</v>
      </c>
      <c r="BT32" s="10" t="s">
        <v>129</v>
      </c>
      <c r="BU32" s="10" t="s">
        <v>130</v>
      </c>
      <c r="BV32" s="10" t="s">
        <v>131</v>
      </c>
      <c r="BW32" s="10" t="s">
        <v>132</v>
      </c>
      <c r="BX32" s="10" t="s">
        <v>133</v>
      </c>
      <c r="BY32" s="10" t="s">
        <v>134</v>
      </c>
      <c r="BZ32" s="10" t="s">
        <v>135</v>
      </c>
      <c r="CA32" s="10" t="s">
        <v>136</v>
      </c>
    </row>
    <row r="33" spans="3:79" ht="34">
      <c r="C33" s="1" t="s">
        <v>137</v>
      </c>
      <c r="D33" s="2">
        <v>279795.15000000002</v>
      </c>
      <c r="E33" s="2">
        <v>279947.34392907459</v>
      </c>
      <c r="F33" s="2">
        <v>280112.36691645486</v>
      </c>
      <c r="G33" s="2">
        <v>280570.16048852919</v>
      </c>
      <c r="H33" s="2">
        <v>281194.18699635204</v>
      </c>
      <c r="I33" s="2">
        <v>280836.70600267733</v>
      </c>
      <c r="J33" s="2">
        <v>280201.20927719946</v>
      </c>
      <c r="K33" s="2">
        <v>280274.90100900916</v>
      </c>
      <c r="L33" s="2">
        <v>280424.64446922304</v>
      </c>
      <c r="M33" s="2">
        <v>280095.62394833559</v>
      </c>
      <c r="N33" s="2">
        <v>280094.6334229692</v>
      </c>
      <c r="P33" s="1" t="s">
        <v>137</v>
      </c>
      <c r="Q33" s="2">
        <v>279795.14999999997</v>
      </c>
      <c r="R33" s="2">
        <v>279919.98000000004</v>
      </c>
      <c r="S33" s="2">
        <v>280017.15000000002</v>
      </c>
      <c r="T33" s="2">
        <v>280696.25</v>
      </c>
      <c r="U33" s="2">
        <v>281069.84999999998</v>
      </c>
      <c r="V33" s="2">
        <v>280316.64</v>
      </c>
      <c r="W33" s="2"/>
      <c r="X33" s="2"/>
      <c r="Y33" s="2"/>
      <c r="Z33" s="2"/>
      <c r="AA33" s="2"/>
      <c r="AC33" s="1" t="s">
        <v>137</v>
      </c>
      <c r="AD33" s="5">
        <f>Q33*100/D33</f>
        <v>99.999999999999972</v>
      </c>
      <c r="AE33" s="5">
        <f t="shared" ref="AE33:AE54" si="18">R33*100/E33</f>
        <v>99.990225329988675</v>
      </c>
      <c r="AF33" s="5">
        <f t="shared" ref="AF33:AF54" si="19">S33*100/F33</f>
        <v>99.966007599913212</v>
      </c>
      <c r="AG33" s="5">
        <f t="shared" ref="AG33:AI54" si="20">T33*100/G33</f>
        <v>100.04494045669406</v>
      </c>
      <c r="AH33" s="5">
        <f t="shared" si="20"/>
        <v>99.955782515392571</v>
      </c>
      <c r="AI33" s="5">
        <f t="shared" si="20"/>
        <v>99.814815516789182</v>
      </c>
      <c r="AJ33" s="2"/>
      <c r="AK33" s="2"/>
      <c r="AL33" s="2"/>
      <c r="AM33" s="2"/>
      <c r="AN33" s="2"/>
      <c r="AP33" s="1" t="s">
        <v>137</v>
      </c>
      <c r="AQ33" s="2">
        <v>0</v>
      </c>
      <c r="AR33" s="2"/>
      <c r="AS33" s="2">
        <v>5858</v>
      </c>
      <c r="AT33" s="2">
        <v>9917</v>
      </c>
      <c r="AU33" s="2">
        <f>AT33*AU$57</f>
        <v>10293.145703573548</v>
      </c>
      <c r="AV33" s="2"/>
      <c r="AW33" s="2"/>
      <c r="AX33" s="2"/>
      <c r="AY33" s="2"/>
      <c r="AZ33" s="2"/>
      <c r="BA33" s="2"/>
      <c r="BC33" s="1" t="s">
        <v>137</v>
      </c>
      <c r="BD33" s="2">
        <f>Q33-AQ33</f>
        <v>279795.14999999997</v>
      </c>
      <c r="BE33" s="2"/>
      <c r="BF33" s="2">
        <f t="shared" ref="BF33" si="21">S33-AS33</f>
        <v>274159.15000000002</v>
      </c>
      <c r="BG33" s="2">
        <f t="shared" ref="BG33:BH33" si="22">T33-AT33</f>
        <v>270779.25</v>
      </c>
      <c r="BH33" s="2">
        <f t="shared" si="22"/>
        <v>270776.70429642644</v>
      </c>
      <c r="BI33" s="2"/>
      <c r="BJ33" s="2"/>
      <c r="BK33" s="2"/>
      <c r="BL33" s="2"/>
      <c r="BM33" s="2"/>
      <c r="BN33" s="2"/>
      <c r="BP33" s="1" t="s">
        <v>137</v>
      </c>
      <c r="BQ33" s="5">
        <f>BD33*100/D33</f>
        <v>99.999999999999972</v>
      </c>
      <c r="BR33" s="5"/>
      <c r="BS33" s="5">
        <f t="shared" ref="BS33:BS54" si="23">BF33*100/F33</f>
        <v>97.874704004685952</v>
      </c>
      <c r="BT33" s="5">
        <f t="shared" ref="BT33:BV54" si="24">BG33*100/G33</f>
        <v>96.510352180188647</v>
      </c>
      <c r="BU33" s="2"/>
      <c r="BV33" s="2"/>
      <c r="BW33" s="2"/>
      <c r="BX33" s="2"/>
      <c r="BY33" s="2"/>
      <c r="BZ33" s="2"/>
      <c r="CA33" s="2"/>
    </row>
    <row r="34" spans="3:79" ht="17">
      <c r="C34" s="1" t="s">
        <v>3</v>
      </c>
      <c r="D34" s="2">
        <v>1571.1000000000001</v>
      </c>
      <c r="E34" s="2">
        <v>1572.148940979662</v>
      </c>
      <c r="F34" s="2">
        <v>1571.6630166177019</v>
      </c>
      <c r="G34" s="2">
        <v>1572.6139911442613</v>
      </c>
      <c r="H34" s="2">
        <v>1575.2918920457632</v>
      </c>
      <c r="I34" s="2">
        <v>1572.6925570919741</v>
      </c>
      <c r="J34" s="2">
        <v>1556.6879728010645</v>
      </c>
      <c r="K34" s="2">
        <v>1551.8017232961945</v>
      </c>
      <c r="L34" s="2">
        <v>1543.1306062018182</v>
      </c>
      <c r="M34" s="2">
        <v>1541.2170867334607</v>
      </c>
      <c r="N34" s="2">
        <v>1554.0065169291668</v>
      </c>
      <c r="P34" s="1" t="s">
        <v>3</v>
      </c>
      <c r="Q34" s="2">
        <v>1571.1</v>
      </c>
      <c r="R34" s="2">
        <v>1583.47</v>
      </c>
      <c r="S34" s="2">
        <v>1561.8</v>
      </c>
      <c r="T34" s="2">
        <v>1558.1</v>
      </c>
      <c r="U34" s="2">
        <v>1579.6599999999999</v>
      </c>
      <c r="V34" s="2">
        <v>1606.5500000000002</v>
      </c>
      <c r="W34" s="2"/>
      <c r="X34" s="2"/>
      <c r="Y34" s="2"/>
      <c r="Z34" s="2"/>
      <c r="AA34" s="2"/>
      <c r="AC34" s="1" t="s">
        <v>3</v>
      </c>
      <c r="AD34" s="5">
        <f t="shared" ref="AD34:AD54" si="25">Q34*100/D34</f>
        <v>99.999999999999986</v>
      </c>
      <c r="AE34" s="5">
        <f t="shared" si="18"/>
        <v>100.72010092207189</v>
      </c>
      <c r="AF34" s="5">
        <f t="shared" si="19"/>
        <v>99.372447114081254</v>
      </c>
      <c r="AG34" s="5">
        <f t="shared" si="20"/>
        <v>99.077078594874976</v>
      </c>
      <c r="AH34" s="5">
        <f t="shared" si="20"/>
        <v>100.27728879811373</v>
      </c>
      <c r="AI34" s="5">
        <f t="shared" si="20"/>
        <v>102.15283290782727</v>
      </c>
      <c r="AJ34" s="2"/>
      <c r="AK34" s="2"/>
      <c r="AL34" s="2"/>
      <c r="AM34" s="2"/>
      <c r="AN34" s="2"/>
      <c r="AP34" s="1" t="s">
        <v>3</v>
      </c>
      <c r="AQ34" s="2">
        <v>0</v>
      </c>
      <c r="AR34" s="2"/>
      <c r="AS34" s="2">
        <v>170</v>
      </c>
      <c r="AT34" s="2">
        <v>302</v>
      </c>
      <c r="AU34" s="2">
        <f t="shared" ref="AU34:AU53" si="26">AT34*AU$57</f>
        <v>313.45467404247364</v>
      </c>
      <c r="AV34" s="2"/>
      <c r="AW34" s="2"/>
      <c r="AX34" s="2"/>
      <c r="AY34" s="2"/>
      <c r="AZ34" s="2"/>
      <c r="BA34" s="2"/>
      <c r="BC34" s="1" t="s">
        <v>3</v>
      </c>
      <c r="BD34" s="2">
        <f t="shared" ref="BD34:BD53" si="27">Q34-AQ34</f>
        <v>1571.1</v>
      </c>
      <c r="BE34" s="2"/>
      <c r="BF34" s="2">
        <f t="shared" ref="BF34:BF53" si="28">S34-AS34</f>
        <v>1391.8</v>
      </c>
      <c r="BG34" s="2">
        <f t="shared" ref="BG34:BH53" si="29">T34-AT34</f>
        <v>1256.0999999999999</v>
      </c>
      <c r="BH34" s="2">
        <f t="shared" si="29"/>
        <v>1266.2053259575262</v>
      </c>
      <c r="BI34" s="2"/>
      <c r="BJ34" s="2"/>
      <c r="BK34" s="2"/>
      <c r="BL34" s="2"/>
      <c r="BM34" s="2"/>
      <c r="BN34" s="2"/>
      <c r="BP34" s="1" t="s">
        <v>3</v>
      </c>
      <c r="BQ34" s="5">
        <f t="shared" ref="BQ34:BQ53" si="30">BD34*100/D34</f>
        <v>99.999999999999986</v>
      </c>
      <c r="BR34" s="5"/>
      <c r="BS34" s="5">
        <f t="shared" si="23"/>
        <v>88.555879045574528</v>
      </c>
      <c r="BT34" s="5">
        <f t="shared" si="24"/>
        <v>79.873383237932387</v>
      </c>
      <c r="BU34" s="2"/>
      <c r="BV34" s="2"/>
      <c r="BW34" s="2"/>
      <c r="BX34" s="2"/>
      <c r="BY34" s="2"/>
      <c r="BZ34" s="2"/>
      <c r="CA34" s="2"/>
    </row>
    <row r="35" spans="3:79" ht="17">
      <c r="C35" s="1" t="s">
        <v>4</v>
      </c>
      <c r="D35" s="2">
        <v>214425.39999999997</v>
      </c>
      <c r="E35" s="2">
        <v>213490.27853009108</v>
      </c>
      <c r="F35" s="2">
        <v>212255.72812246453</v>
      </c>
      <c r="G35" s="2">
        <v>210234.52287705016</v>
      </c>
      <c r="H35" s="2">
        <v>209762.53811412639</v>
      </c>
      <c r="I35" s="2">
        <v>208869.61100449765</v>
      </c>
      <c r="J35" s="2">
        <v>206948.1394379246</v>
      </c>
      <c r="K35" s="2">
        <v>207025.44370425114</v>
      </c>
      <c r="L35" s="2">
        <v>207211.09697396302</v>
      </c>
      <c r="M35" s="2">
        <v>207220.07944371196</v>
      </c>
      <c r="N35" s="2">
        <v>207097.70002378049</v>
      </c>
      <c r="P35" s="1" t="s">
        <v>4</v>
      </c>
      <c r="Q35" s="2">
        <v>214425.39999999997</v>
      </c>
      <c r="R35" s="2">
        <v>214051.26999999996</v>
      </c>
      <c r="S35" s="2">
        <v>210904.05000000005</v>
      </c>
      <c r="T35" s="2">
        <v>210549.2</v>
      </c>
      <c r="U35" s="2">
        <v>211133.21000000002</v>
      </c>
      <c r="V35" s="2">
        <v>211590.50999999995</v>
      </c>
      <c r="W35" s="2"/>
      <c r="X35" s="2"/>
      <c r="Y35" s="2"/>
      <c r="Z35" s="2"/>
      <c r="AA35" s="2"/>
      <c r="AC35" s="1" t="s">
        <v>4</v>
      </c>
      <c r="AD35" s="5">
        <f t="shared" si="25"/>
        <v>100</v>
      </c>
      <c r="AE35" s="5">
        <f t="shared" si="18"/>
        <v>100.26277143566976</v>
      </c>
      <c r="AF35" s="5">
        <f t="shared" si="19"/>
        <v>99.363184148469898</v>
      </c>
      <c r="AG35" s="5">
        <f t="shared" si="20"/>
        <v>100.14967909106625</v>
      </c>
      <c r="AH35" s="5">
        <f t="shared" si="20"/>
        <v>100.65343978872333</v>
      </c>
      <c r="AI35" s="5">
        <f t="shared" si="20"/>
        <v>101.30267825099924</v>
      </c>
      <c r="AJ35" s="2"/>
      <c r="AK35" s="2"/>
      <c r="AL35" s="2"/>
      <c r="AM35" s="2"/>
      <c r="AN35" s="2"/>
      <c r="AP35" s="1" t="s">
        <v>4</v>
      </c>
      <c r="AQ35" s="2">
        <v>0</v>
      </c>
      <c r="AR35" s="2"/>
      <c r="AS35" s="2">
        <v>48700</v>
      </c>
      <c r="AT35" s="2">
        <v>71861</v>
      </c>
      <c r="AU35" s="2">
        <f t="shared" si="26"/>
        <v>74586.643481345032</v>
      </c>
      <c r="AV35" s="2"/>
      <c r="AW35" s="2"/>
      <c r="AX35" s="2"/>
      <c r="AY35" s="2"/>
      <c r="AZ35" s="2"/>
      <c r="BA35" s="2"/>
      <c r="BC35" s="1" t="s">
        <v>4</v>
      </c>
      <c r="BD35" s="2">
        <f t="shared" si="27"/>
        <v>214425.39999999997</v>
      </c>
      <c r="BE35" s="2"/>
      <c r="BF35" s="2">
        <f t="shared" si="28"/>
        <v>162204.05000000005</v>
      </c>
      <c r="BG35" s="2">
        <f t="shared" si="29"/>
        <v>138688.20000000001</v>
      </c>
      <c r="BH35" s="2">
        <f t="shared" si="29"/>
        <v>136546.56651865499</v>
      </c>
      <c r="BI35" s="2"/>
      <c r="BJ35" s="2"/>
      <c r="BK35" s="2"/>
      <c r="BL35" s="2"/>
      <c r="BM35" s="2"/>
      <c r="BN35" s="2"/>
      <c r="BP35" s="1" t="s">
        <v>4</v>
      </c>
      <c r="BQ35" s="5">
        <f t="shared" si="30"/>
        <v>100</v>
      </c>
      <c r="BR35" s="5"/>
      <c r="BS35" s="5">
        <f t="shared" si="23"/>
        <v>76.419162599189633</v>
      </c>
      <c r="BT35" s="5">
        <f t="shared" si="24"/>
        <v>65.96832818038547</v>
      </c>
      <c r="BU35" s="2"/>
      <c r="BV35" s="2"/>
      <c r="BW35" s="2"/>
      <c r="BX35" s="2"/>
      <c r="BY35" s="2"/>
      <c r="BZ35" s="2"/>
      <c r="CA35" s="2"/>
    </row>
    <row r="36" spans="3:79" ht="34">
      <c r="C36" s="1" t="s">
        <v>5</v>
      </c>
      <c r="D36" s="2">
        <v>1652.8</v>
      </c>
      <c r="E36" s="2">
        <v>1662.1393980273626</v>
      </c>
      <c r="F36" s="2">
        <v>1673.0984664333439</v>
      </c>
      <c r="G36" s="2">
        <v>1680.8076767419664</v>
      </c>
      <c r="H36" s="2">
        <v>1698.392669424117</v>
      </c>
      <c r="I36" s="2">
        <v>1701.4742500795419</v>
      </c>
      <c r="J36" s="2">
        <v>1703.6513394845688</v>
      </c>
      <c r="K36" s="2">
        <v>1703.2516805599746</v>
      </c>
      <c r="L36" s="2">
        <v>1707.5953420299077</v>
      </c>
      <c r="M36" s="2">
        <v>1708.7522494432071</v>
      </c>
      <c r="N36" s="2">
        <v>1714.6104078905505</v>
      </c>
      <c r="P36" s="1" t="s">
        <v>5</v>
      </c>
      <c r="Q36" s="2">
        <v>1652.8</v>
      </c>
      <c r="R36" s="2">
        <v>1658.95</v>
      </c>
      <c r="S36" s="2">
        <v>1650.55</v>
      </c>
      <c r="T36" s="2">
        <v>1648.35</v>
      </c>
      <c r="U36" s="2">
        <v>1654.59</v>
      </c>
      <c r="V36" s="2">
        <v>1670.13</v>
      </c>
      <c r="W36" s="2"/>
      <c r="X36" s="2"/>
      <c r="Y36" s="2"/>
      <c r="Z36" s="2"/>
      <c r="AA36" s="2"/>
      <c r="AC36" s="1" t="s">
        <v>5</v>
      </c>
      <c r="AD36" s="5">
        <f t="shared" si="25"/>
        <v>100</v>
      </c>
      <c r="AE36" s="5">
        <f t="shared" si="18"/>
        <v>99.808114889091257</v>
      </c>
      <c r="AF36" s="5">
        <f t="shared" si="19"/>
        <v>98.652292923236487</v>
      </c>
      <c r="AG36" s="5">
        <f t="shared" si="20"/>
        <v>98.068923816145258</v>
      </c>
      <c r="AH36" s="5">
        <f t="shared" si="20"/>
        <v>97.420933909296167</v>
      </c>
      <c r="AI36" s="5">
        <f t="shared" si="20"/>
        <v>98.157818134592603</v>
      </c>
      <c r="AJ36" s="2"/>
      <c r="AK36" s="2"/>
      <c r="AL36" s="2"/>
      <c r="AM36" s="2"/>
      <c r="AN36" s="2"/>
      <c r="AP36" s="1" t="s">
        <v>5</v>
      </c>
      <c r="AQ36" s="2">
        <v>0</v>
      </c>
      <c r="AR36" s="2"/>
      <c r="AS36" s="2">
        <v>172</v>
      </c>
      <c r="AT36" s="2">
        <v>269</v>
      </c>
      <c r="AU36" s="2">
        <f t="shared" si="26"/>
        <v>279.20300436233583</v>
      </c>
      <c r="AV36" s="2"/>
      <c r="AW36" s="2"/>
      <c r="AX36" s="2"/>
      <c r="AY36" s="2"/>
      <c r="AZ36" s="2"/>
      <c r="BA36" s="2"/>
      <c r="BC36" s="1" t="s">
        <v>5</v>
      </c>
      <c r="BD36" s="2">
        <f t="shared" si="27"/>
        <v>1652.8</v>
      </c>
      <c r="BE36" s="2"/>
      <c r="BF36" s="2">
        <f t="shared" si="28"/>
        <v>1478.55</v>
      </c>
      <c r="BG36" s="2">
        <f t="shared" si="29"/>
        <v>1379.35</v>
      </c>
      <c r="BH36" s="2">
        <f t="shared" si="29"/>
        <v>1375.3869956376641</v>
      </c>
      <c r="BI36" s="2"/>
      <c r="BJ36" s="2"/>
      <c r="BK36" s="2"/>
      <c r="BL36" s="2"/>
      <c r="BM36" s="2"/>
      <c r="BN36" s="2"/>
      <c r="BP36" s="1" t="s">
        <v>5</v>
      </c>
      <c r="BQ36" s="5">
        <f t="shared" si="30"/>
        <v>100</v>
      </c>
      <c r="BR36" s="5"/>
      <c r="BS36" s="5">
        <f t="shared" si="23"/>
        <v>88.371965527643098</v>
      </c>
      <c r="BT36" s="5">
        <f t="shared" si="24"/>
        <v>82.064713237965208</v>
      </c>
      <c r="BU36" s="2"/>
      <c r="BV36" s="2"/>
      <c r="BW36" s="2"/>
      <c r="BX36" s="2"/>
      <c r="BY36" s="2"/>
      <c r="BZ36" s="2"/>
      <c r="CA36" s="2"/>
    </row>
    <row r="37" spans="3:79" ht="17">
      <c r="C37" s="1" t="s">
        <v>138</v>
      </c>
      <c r="D37" s="2">
        <v>2435.6</v>
      </c>
      <c r="E37" s="2">
        <v>2446.6271317176825</v>
      </c>
      <c r="F37" s="2">
        <v>2464.739824711748</v>
      </c>
      <c r="G37" s="2">
        <v>2467.5137915381006</v>
      </c>
      <c r="H37" s="2">
        <v>2478.7270309830483</v>
      </c>
      <c r="I37" s="2">
        <v>2478.4976769277519</v>
      </c>
      <c r="J37" s="2">
        <v>2461.8808639734434</v>
      </c>
      <c r="K37" s="2">
        <v>2464.2983194959652</v>
      </c>
      <c r="L37" s="2">
        <v>2468.820033246056</v>
      </c>
      <c r="M37" s="2">
        <v>2463.1110943798667</v>
      </c>
      <c r="N37" s="2">
        <v>2465.5594934905635</v>
      </c>
      <c r="P37" s="1" t="s">
        <v>138</v>
      </c>
      <c r="Q37" s="2">
        <v>2435.6</v>
      </c>
      <c r="R37" s="2">
        <v>2430.0299999999997</v>
      </c>
      <c r="S37" s="2">
        <v>2391.5500000000002</v>
      </c>
      <c r="T37" s="2">
        <v>2392.5</v>
      </c>
      <c r="U37" s="2">
        <v>2404.35</v>
      </c>
      <c r="V37" s="2">
        <v>2413.4499999999998</v>
      </c>
      <c r="W37" s="2"/>
      <c r="X37" s="2"/>
      <c r="Y37" s="2"/>
      <c r="Z37" s="2"/>
      <c r="AA37" s="2"/>
      <c r="AC37" s="1" t="s">
        <v>138</v>
      </c>
      <c r="AD37" s="5">
        <f t="shared" si="25"/>
        <v>100</v>
      </c>
      <c r="AE37" s="5">
        <f t="shared" si="18"/>
        <v>99.321632156264428</v>
      </c>
      <c r="AF37" s="5">
        <f t="shared" si="19"/>
        <v>97.030525332615696</v>
      </c>
      <c r="AG37" s="5">
        <f t="shared" si="20"/>
        <v>96.9599443863152</v>
      </c>
      <c r="AH37" s="5">
        <f t="shared" si="20"/>
        <v>96.999385972986673</v>
      </c>
      <c r="AI37" s="5">
        <f t="shared" si="20"/>
        <v>97.375519955766805</v>
      </c>
      <c r="AJ37" s="2"/>
      <c r="AK37" s="2"/>
      <c r="AL37" s="2"/>
      <c r="AM37" s="2"/>
      <c r="AN37" s="2"/>
      <c r="AP37" s="1" t="s">
        <v>138</v>
      </c>
      <c r="AQ37" s="2">
        <v>0</v>
      </c>
      <c r="AR37" s="2"/>
      <c r="AS37" s="2">
        <v>262</v>
      </c>
      <c r="AT37" s="2">
        <v>461</v>
      </c>
      <c r="AU37" s="2">
        <f t="shared" si="26"/>
        <v>478.48544613768331</v>
      </c>
      <c r="AV37" s="2"/>
      <c r="AW37" s="2"/>
      <c r="AX37" s="2"/>
      <c r="AY37" s="2"/>
      <c r="AZ37" s="2"/>
      <c r="BA37" s="2"/>
      <c r="BC37" s="1" t="s">
        <v>138</v>
      </c>
      <c r="BD37" s="2">
        <f t="shared" si="27"/>
        <v>2435.6</v>
      </c>
      <c r="BE37" s="2"/>
      <c r="BF37" s="2">
        <f t="shared" si="28"/>
        <v>2129.5500000000002</v>
      </c>
      <c r="BG37" s="2">
        <f t="shared" si="29"/>
        <v>1931.5</v>
      </c>
      <c r="BH37" s="2">
        <f t="shared" si="29"/>
        <v>1925.8645538623166</v>
      </c>
      <c r="BI37" s="2"/>
      <c r="BJ37" s="2"/>
      <c r="BK37" s="2"/>
      <c r="BL37" s="2"/>
      <c r="BM37" s="2"/>
      <c r="BN37" s="2"/>
      <c r="BP37" s="1" t="s">
        <v>138</v>
      </c>
      <c r="BQ37" s="5">
        <f t="shared" si="30"/>
        <v>100</v>
      </c>
      <c r="BR37" s="5"/>
      <c r="BS37" s="5">
        <f t="shared" si="23"/>
        <v>86.400600122126548</v>
      </c>
      <c r="BT37" s="5">
        <f t="shared" si="24"/>
        <v>78.277171403204946</v>
      </c>
      <c r="BU37" s="2"/>
      <c r="BV37" s="2"/>
      <c r="BW37" s="2"/>
      <c r="BX37" s="2"/>
      <c r="BY37" s="2"/>
      <c r="BZ37" s="2"/>
      <c r="CA37" s="2"/>
    </row>
    <row r="38" spans="3:79" ht="17">
      <c r="C38" s="1" t="s">
        <v>7</v>
      </c>
      <c r="D38" s="2">
        <v>383391.7</v>
      </c>
      <c r="E38" s="2">
        <v>386144.62906660058</v>
      </c>
      <c r="F38" s="2">
        <v>387899.34203721141</v>
      </c>
      <c r="G38" s="2">
        <v>389365.29126945243</v>
      </c>
      <c r="H38" s="2">
        <v>391156.66390529939</v>
      </c>
      <c r="I38" s="2">
        <v>391286.87042723526</v>
      </c>
      <c r="J38" s="2">
        <v>389127.90556717123</v>
      </c>
      <c r="K38" s="2">
        <v>389714.86225876014</v>
      </c>
      <c r="L38" s="2">
        <v>390720.99021169211</v>
      </c>
      <c r="M38" s="2">
        <v>391137.64484782529</v>
      </c>
      <c r="N38" s="2">
        <v>389687.08617587166</v>
      </c>
      <c r="P38" s="1" t="s">
        <v>7</v>
      </c>
      <c r="Q38" s="2">
        <v>383391.7</v>
      </c>
      <c r="R38" s="2">
        <v>384174.8</v>
      </c>
      <c r="S38" s="2">
        <v>378370.1</v>
      </c>
      <c r="T38" s="2">
        <v>382681.1</v>
      </c>
      <c r="U38" s="2">
        <v>386481.71</v>
      </c>
      <c r="V38" s="2">
        <v>388576.78</v>
      </c>
      <c r="W38" s="2"/>
      <c r="X38" s="2"/>
      <c r="Y38" s="2"/>
      <c r="Z38" s="2"/>
      <c r="AA38" s="2"/>
      <c r="AC38" s="1" t="s">
        <v>7</v>
      </c>
      <c r="AD38" s="5">
        <f t="shared" si="25"/>
        <v>100</v>
      </c>
      <c r="AE38" s="5">
        <f t="shared" si="18"/>
        <v>99.489872726868654</v>
      </c>
      <c r="AF38" s="5">
        <f t="shared" si="19"/>
        <v>97.543372466897026</v>
      </c>
      <c r="AG38" s="5">
        <f t="shared" si="20"/>
        <v>98.283310962910974</v>
      </c>
      <c r="AH38" s="5">
        <f t="shared" si="20"/>
        <v>98.804838486292226</v>
      </c>
      <c r="AI38" s="5">
        <f t="shared" si="20"/>
        <v>99.307390400225756</v>
      </c>
      <c r="AJ38" s="2"/>
      <c r="AK38" s="2"/>
      <c r="AL38" s="2"/>
      <c r="AM38" s="2"/>
      <c r="AN38" s="2"/>
      <c r="AP38" s="1" t="s">
        <v>7</v>
      </c>
      <c r="AQ38" s="2">
        <v>0</v>
      </c>
      <c r="AR38" s="2"/>
      <c r="AS38" s="2">
        <v>96592</v>
      </c>
      <c r="AT38" s="2">
        <v>152646</v>
      </c>
      <c r="AU38" s="2">
        <f t="shared" si="26"/>
        <v>158435.76878770674</v>
      </c>
      <c r="AV38" s="2"/>
      <c r="AW38" s="2"/>
      <c r="AX38" s="2"/>
      <c r="AY38" s="2"/>
      <c r="AZ38" s="2"/>
      <c r="BA38" s="2"/>
      <c r="BC38" s="1" t="s">
        <v>7</v>
      </c>
      <c r="BD38" s="2">
        <f t="shared" si="27"/>
        <v>383391.7</v>
      </c>
      <c r="BE38" s="2"/>
      <c r="BF38" s="2">
        <f t="shared" si="28"/>
        <v>281778.09999999998</v>
      </c>
      <c r="BG38" s="2">
        <f t="shared" si="29"/>
        <v>230035.09999999998</v>
      </c>
      <c r="BH38" s="2">
        <f t="shared" si="29"/>
        <v>228045.94121229328</v>
      </c>
      <c r="BI38" s="2"/>
      <c r="BJ38" s="2"/>
      <c r="BK38" s="2"/>
      <c r="BL38" s="2"/>
      <c r="BM38" s="2"/>
      <c r="BN38" s="2"/>
      <c r="BP38" s="1" t="s">
        <v>7</v>
      </c>
      <c r="BQ38" s="5">
        <f t="shared" si="30"/>
        <v>100</v>
      </c>
      <c r="BR38" s="5"/>
      <c r="BS38" s="5">
        <f t="shared" si="23"/>
        <v>72.642067016697553</v>
      </c>
      <c r="BT38" s="5">
        <f t="shared" si="24"/>
        <v>59.079508409702804</v>
      </c>
      <c r="BU38" s="2"/>
      <c r="BV38" s="2"/>
      <c r="BW38" s="2"/>
      <c r="BX38" s="2"/>
      <c r="BY38" s="2"/>
      <c r="BZ38" s="2"/>
      <c r="CA38" s="2"/>
    </row>
    <row r="39" spans="3:79" ht="34">
      <c r="C39" s="1" t="s">
        <v>8</v>
      </c>
      <c r="D39" s="2">
        <v>772115.75</v>
      </c>
      <c r="E39" s="2">
        <v>774148.48218451813</v>
      </c>
      <c r="F39" s="2">
        <v>776430.96682752133</v>
      </c>
      <c r="G39" s="2">
        <v>778579.75472732307</v>
      </c>
      <c r="H39" s="2">
        <v>779781.64505096502</v>
      </c>
      <c r="I39" s="2">
        <v>779024.74243520899</v>
      </c>
      <c r="J39" s="2">
        <v>776085.57018591685</v>
      </c>
      <c r="K39" s="2">
        <v>774547.41179962468</v>
      </c>
      <c r="L39" s="2">
        <v>771982.07203179493</v>
      </c>
      <c r="M39" s="2">
        <v>769081.17385671823</v>
      </c>
      <c r="N39" s="2">
        <v>769423.48035566439</v>
      </c>
      <c r="P39" s="1" t="s">
        <v>8</v>
      </c>
      <c r="Q39" s="2">
        <v>772115.75</v>
      </c>
      <c r="R39" s="2">
        <v>768791.48</v>
      </c>
      <c r="S39" s="2">
        <v>759314.7</v>
      </c>
      <c r="T39" s="2">
        <v>760957.75</v>
      </c>
      <c r="U39" s="2">
        <v>766048.57</v>
      </c>
      <c r="V39" s="2">
        <v>770276.59</v>
      </c>
      <c r="W39" s="2"/>
      <c r="X39" s="2"/>
      <c r="Y39" s="2"/>
      <c r="Z39" s="2"/>
      <c r="AA39" s="2"/>
      <c r="AC39" s="1" t="s">
        <v>8</v>
      </c>
      <c r="AD39" s="5">
        <f t="shared" si="25"/>
        <v>100</v>
      </c>
      <c r="AE39" s="5">
        <f t="shared" si="18"/>
        <v>99.308013603617539</v>
      </c>
      <c r="AF39" s="5">
        <f t="shared" si="19"/>
        <v>97.795519813247793</v>
      </c>
      <c r="AG39" s="5">
        <f t="shared" si="20"/>
        <v>97.736647450652669</v>
      </c>
      <c r="AH39" s="5">
        <f t="shared" si="20"/>
        <v>98.238856333933398</v>
      </c>
      <c r="AI39" s="5">
        <f t="shared" si="20"/>
        <v>98.877037922073882</v>
      </c>
      <c r="AJ39" s="2"/>
      <c r="AK39" s="2"/>
      <c r="AL39" s="2"/>
      <c r="AM39" s="2"/>
      <c r="AN39" s="2"/>
      <c r="AP39" s="1" t="s">
        <v>8</v>
      </c>
      <c r="AQ39" s="2">
        <v>0</v>
      </c>
      <c r="AR39" s="2"/>
      <c r="AS39" s="2">
        <v>266187</v>
      </c>
      <c r="AT39" s="2">
        <v>351627</v>
      </c>
      <c r="AU39" s="2">
        <f t="shared" si="26"/>
        <v>364963.99559447978</v>
      </c>
      <c r="AV39" s="2"/>
      <c r="AW39" s="2"/>
      <c r="AX39" s="2"/>
      <c r="AY39" s="2"/>
      <c r="AZ39" s="2"/>
      <c r="BA39" s="2"/>
      <c r="BC39" s="1" t="s">
        <v>8</v>
      </c>
      <c r="BD39" s="2">
        <f t="shared" si="27"/>
        <v>772115.75</v>
      </c>
      <c r="BE39" s="2"/>
      <c r="BF39" s="2">
        <f t="shared" si="28"/>
        <v>493127.69999999995</v>
      </c>
      <c r="BG39" s="2">
        <f t="shared" si="29"/>
        <v>409330.75</v>
      </c>
      <c r="BH39" s="2">
        <f t="shared" si="29"/>
        <v>401084.57440552016</v>
      </c>
      <c r="BI39" s="2"/>
      <c r="BJ39" s="2"/>
      <c r="BK39" s="2"/>
      <c r="BL39" s="2"/>
      <c r="BM39" s="2"/>
      <c r="BN39" s="2"/>
      <c r="BP39" s="1" t="s">
        <v>8</v>
      </c>
      <c r="BQ39" s="5">
        <f t="shared" si="30"/>
        <v>100</v>
      </c>
      <c r="BR39" s="5"/>
      <c r="BS39" s="5">
        <f t="shared" si="23"/>
        <v>63.512111323290995</v>
      </c>
      <c r="BT39" s="5">
        <f t="shared" si="24"/>
        <v>52.574029508814704</v>
      </c>
      <c r="BU39" s="2"/>
      <c r="BV39" s="2"/>
      <c r="BW39" s="2"/>
      <c r="BX39" s="2"/>
      <c r="BY39" s="2"/>
      <c r="BZ39" s="2"/>
      <c r="CA39" s="2"/>
    </row>
    <row r="40" spans="3:79" ht="17">
      <c r="C40" s="1" t="s">
        <v>9</v>
      </c>
      <c r="D40" s="2">
        <v>205045.5</v>
      </c>
      <c r="E40" s="2">
        <v>205595.7779594688</v>
      </c>
      <c r="F40" s="2">
        <v>205614.79590771801</v>
      </c>
      <c r="G40" s="2">
        <v>206053.61394067993</v>
      </c>
      <c r="H40" s="2">
        <v>206392.64332788833</v>
      </c>
      <c r="I40" s="2">
        <v>206097.40022319288</v>
      </c>
      <c r="J40" s="2">
        <v>205660.60614518274</v>
      </c>
      <c r="K40" s="2">
        <v>206075.32432647076</v>
      </c>
      <c r="L40" s="2">
        <v>206616.41362508683</v>
      </c>
      <c r="M40" s="2">
        <v>207356.73010036419</v>
      </c>
      <c r="N40" s="2">
        <v>207955.04370205777</v>
      </c>
      <c r="P40" s="1" t="s">
        <v>9</v>
      </c>
      <c r="Q40" s="2">
        <v>205045.5</v>
      </c>
      <c r="R40" s="2">
        <v>205395.74999999997</v>
      </c>
      <c r="S40" s="2">
        <v>204330.75</v>
      </c>
      <c r="T40" s="2">
        <v>205181.30000000002</v>
      </c>
      <c r="U40" s="2">
        <v>206724.38999999998</v>
      </c>
      <c r="V40" s="2">
        <v>207898.55000000002</v>
      </c>
      <c r="W40" s="2"/>
      <c r="X40" s="2"/>
      <c r="Y40" s="2"/>
      <c r="Z40" s="2"/>
      <c r="AA40" s="2"/>
      <c r="AC40" s="1" t="s">
        <v>9</v>
      </c>
      <c r="AD40" s="5">
        <f t="shared" si="25"/>
        <v>100</v>
      </c>
      <c r="AE40" s="5">
        <f t="shared" si="18"/>
        <v>99.902708138535672</v>
      </c>
      <c r="AF40" s="5">
        <f t="shared" si="19"/>
        <v>99.375508993869147</v>
      </c>
      <c r="AG40" s="5">
        <f t="shared" si="20"/>
        <v>99.576656810818633</v>
      </c>
      <c r="AH40" s="5">
        <f t="shared" si="20"/>
        <v>100.16073570586749</v>
      </c>
      <c r="AI40" s="5">
        <f t="shared" si="20"/>
        <v>100.87393134258684</v>
      </c>
      <c r="AJ40" s="2"/>
      <c r="AK40" s="2"/>
      <c r="AL40" s="2"/>
      <c r="AM40" s="2"/>
      <c r="AN40" s="2"/>
      <c r="AP40" s="1" t="s">
        <v>9</v>
      </c>
      <c r="AQ40" s="2">
        <v>0</v>
      </c>
      <c r="AR40" s="2"/>
      <c r="AS40" s="2">
        <v>49115</v>
      </c>
      <c r="AT40" s="2">
        <v>74795</v>
      </c>
      <c r="AU40" s="2">
        <f t="shared" si="26"/>
        <v>77631.928294724567</v>
      </c>
      <c r="AV40" s="2"/>
      <c r="AW40" s="2"/>
      <c r="AX40" s="2"/>
      <c r="AY40" s="2"/>
      <c r="AZ40" s="2"/>
      <c r="BA40" s="2"/>
      <c r="BC40" s="1" t="s">
        <v>9</v>
      </c>
      <c r="BD40" s="2">
        <f t="shared" si="27"/>
        <v>205045.5</v>
      </c>
      <c r="BE40" s="2"/>
      <c r="BF40" s="2">
        <f t="shared" si="28"/>
        <v>155215.75</v>
      </c>
      <c r="BG40" s="2">
        <f t="shared" si="29"/>
        <v>130386.30000000002</v>
      </c>
      <c r="BH40" s="2">
        <f t="shared" si="29"/>
        <v>129092.46170527542</v>
      </c>
      <c r="BI40" s="2"/>
      <c r="BJ40" s="2"/>
      <c r="BK40" s="2"/>
      <c r="BL40" s="2"/>
      <c r="BM40" s="2"/>
      <c r="BN40" s="2"/>
      <c r="BP40" s="1" t="s">
        <v>9</v>
      </c>
      <c r="BQ40" s="5">
        <f t="shared" si="30"/>
        <v>100</v>
      </c>
      <c r="BR40" s="5"/>
      <c r="BS40" s="5">
        <f t="shared" si="23"/>
        <v>75.488609326374743</v>
      </c>
      <c r="BT40" s="5">
        <f t="shared" si="24"/>
        <v>63.277851577762902</v>
      </c>
      <c r="BU40" s="2"/>
      <c r="BV40" s="2"/>
      <c r="BW40" s="2"/>
      <c r="BX40" s="2"/>
      <c r="BY40" s="2"/>
      <c r="BZ40" s="2"/>
      <c r="CA40" s="2"/>
    </row>
    <row r="41" spans="3:79" ht="17">
      <c r="C41" s="1" t="s">
        <v>10</v>
      </c>
      <c r="D41" s="2">
        <v>320069.2</v>
      </c>
      <c r="E41" s="2">
        <v>323309.83626403316</v>
      </c>
      <c r="F41" s="2">
        <v>327881.63356993604</v>
      </c>
      <c r="G41" s="2">
        <v>331257.19015884656</v>
      </c>
      <c r="H41" s="2">
        <v>334158.63207028119</v>
      </c>
      <c r="I41" s="2">
        <v>336740.41175098787</v>
      </c>
      <c r="J41" s="2">
        <v>336896.04200546164</v>
      </c>
      <c r="K41" s="2">
        <v>334033.78015586955</v>
      </c>
      <c r="L41" s="2">
        <v>329398.46093659982</v>
      </c>
      <c r="M41" s="2">
        <v>325648.14701364387</v>
      </c>
      <c r="N41" s="2">
        <v>325054.53575552377</v>
      </c>
      <c r="P41" s="1" t="s">
        <v>10</v>
      </c>
      <c r="Q41" s="2">
        <v>320069.2</v>
      </c>
      <c r="R41" s="2">
        <v>318530.17</v>
      </c>
      <c r="S41" s="2">
        <v>314248.34999999998</v>
      </c>
      <c r="T41" s="2">
        <v>315895.75</v>
      </c>
      <c r="U41" s="2">
        <v>322417.35000000003</v>
      </c>
      <c r="V41" s="2">
        <v>328385.08</v>
      </c>
      <c r="W41" s="2"/>
      <c r="X41" s="2"/>
      <c r="Y41" s="2"/>
      <c r="Z41" s="2"/>
      <c r="AA41" s="2"/>
      <c r="AC41" s="1" t="s">
        <v>10</v>
      </c>
      <c r="AD41" s="5">
        <f t="shared" si="25"/>
        <v>100</v>
      </c>
      <c r="AE41" s="5">
        <f t="shared" si="18"/>
        <v>98.521645267813682</v>
      </c>
      <c r="AF41" s="5">
        <f t="shared" si="19"/>
        <v>95.842010599526873</v>
      </c>
      <c r="AG41" s="5">
        <f t="shared" si="20"/>
        <v>95.362684761203113</v>
      </c>
      <c r="AH41" s="5">
        <f t="shared" si="20"/>
        <v>96.48631489854445</v>
      </c>
      <c r="AI41" s="5">
        <f t="shared" si="20"/>
        <v>97.518761794124529</v>
      </c>
      <c r="AJ41" s="2"/>
      <c r="AK41" s="2"/>
      <c r="AL41" s="2"/>
      <c r="AM41" s="2"/>
      <c r="AN41" s="2"/>
      <c r="AP41" s="1" t="s">
        <v>10</v>
      </c>
      <c r="AQ41" s="2">
        <v>0</v>
      </c>
      <c r="AR41" s="2"/>
      <c r="AS41" s="2">
        <v>224661</v>
      </c>
      <c r="AT41" s="2">
        <v>261336</v>
      </c>
      <c r="AU41" s="2">
        <f t="shared" si="26"/>
        <v>271248.31356146984</v>
      </c>
      <c r="AV41" s="2"/>
      <c r="AW41" s="2"/>
      <c r="AX41" s="2"/>
      <c r="AY41" s="2"/>
      <c r="AZ41" s="2"/>
      <c r="BA41" s="2"/>
      <c r="BC41" s="1" t="s">
        <v>10</v>
      </c>
      <c r="BD41" s="2">
        <f t="shared" si="27"/>
        <v>320069.2</v>
      </c>
      <c r="BE41" s="2"/>
      <c r="BF41" s="2">
        <f t="shared" si="28"/>
        <v>89587.349999999977</v>
      </c>
      <c r="BG41" s="2">
        <f t="shared" si="29"/>
        <v>54559.75</v>
      </c>
      <c r="BH41" s="2">
        <f t="shared" si="29"/>
        <v>51169.036438530195</v>
      </c>
      <c r="BI41" s="2"/>
      <c r="BJ41" s="2"/>
      <c r="BK41" s="2"/>
      <c r="BL41" s="2"/>
      <c r="BM41" s="2"/>
      <c r="BN41" s="2"/>
      <c r="BP41" s="1" t="s">
        <v>10</v>
      </c>
      <c r="BQ41" s="5">
        <f t="shared" si="30"/>
        <v>100</v>
      </c>
      <c r="BR41" s="5"/>
      <c r="BS41" s="5">
        <f t="shared" si="23"/>
        <v>27.32307663121707</v>
      </c>
      <c r="BT41" s="5">
        <f t="shared" si="24"/>
        <v>16.470510413324813</v>
      </c>
      <c r="BU41" s="2"/>
      <c r="BV41" s="2"/>
      <c r="BW41" s="2"/>
      <c r="BX41" s="2"/>
      <c r="BY41" s="2"/>
      <c r="BZ41" s="2"/>
      <c r="CA41" s="2"/>
    </row>
    <row r="42" spans="3:79" ht="17">
      <c r="C42" s="1" t="s">
        <v>11</v>
      </c>
      <c r="D42" s="2">
        <v>66247.899999999994</v>
      </c>
      <c r="E42" s="2">
        <v>66814.04380772388</v>
      </c>
      <c r="F42" s="2">
        <v>67056.443724668308</v>
      </c>
      <c r="G42" s="2">
        <v>67363.421475845927</v>
      </c>
      <c r="H42" s="2">
        <v>67674.414351997024</v>
      </c>
      <c r="I42" s="2">
        <v>67301.056816669123</v>
      </c>
      <c r="J42" s="2">
        <v>66770.750430320608</v>
      </c>
      <c r="K42" s="2">
        <v>67373.917617699335</v>
      </c>
      <c r="L42" s="2">
        <v>67988.925538801239</v>
      </c>
      <c r="M42" s="2">
        <v>68332.929508077606</v>
      </c>
      <c r="N42" s="2">
        <v>68465.117738728193</v>
      </c>
      <c r="P42" s="1" t="s">
        <v>11</v>
      </c>
      <c r="Q42" s="2">
        <v>66247.899999999994</v>
      </c>
      <c r="R42" s="2">
        <v>66343.239999999991</v>
      </c>
      <c r="S42" s="2">
        <v>65113.05</v>
      </c>
      <c r="T42" s="2">
        <v>65027.05</v>
      </c>
      <c r="U42" s="2">
        <v>65471.12</v>
      </c>
      <c r="V42" s="2">
        <v>65882.62999999999</v>
      </c>
      <c r="W42" s="2"/>
      <c r="X42" s="2"/>
      <c r="Y42" s="2"/>
      <c r="Z42" s="2"/>
      <c r="AA42" s="2"/>
      <c r="AC42" s="1" t="s">
        <v>11</v>
      </c>
      <c r="AD42" s="5">
        <f t="shared" si="25"/>
        <v>100</v>
      </c>
      <c r="AE42" s="5">
        <f t="shared" si="18"/>
        <v>99.295352023477648</v>
      </c>
      <c r="AF42" s="5">
        <f t="shared" si="19"/>
        <v>97.10185387604534</v>
      </c>
      <c r="AG42" s="5">
        <f t="shared" si="20"/>
        <v>96.53169119878558</v>
      </c>
      <c r="AH42" s="5">
        <f t="shared" si="20"/>
        <v>96.744272746067722</v>
      </c>
      <c r="AI42" s="5">
        <f t="shared" si="20"/>
        <v>97.892415240175225</v>
      </c>
      <c r="AJ42" s="2"/>
      <c r="AK42" s="2"/>
      <c r="AL42" s="2"/>
      <c r="AM42" s="2"/>
      <c r="AN42" s="2"/>
      <c r="AP42" s="1" t="s">
        <v>11</v>
      </c>
      <c r="AQ42" s="2">
        <v>0</v>
      </c>
      <c r="AR42" s="2"/>
      <c r="AS42" s="2">
        <v>12050</v>
      </c>
      <c r="AT42" s="2">
        <v>17537</v>
      </c>
      <c r="AU42" s="2">
        <f t="shared" si="26"/>
        <v>18202.167611532652</v>
      </c>
      <c r="AV42" s="2"/>
      <c r="AW42" s="2"/>
      <c r="AX42" s="2"/>
      <c r="AY42" s="2"/>
      <c r="AZ42" s="2"/>
      <c r="BA42" s="2"/>
      <c r="BC42" s="1" t="s">
        <v>11</v>
      </c>
      <c r="BD42" s="2">
        <f t="shared" si="27"/>
        <v>66247.899999999994</v>
      </c>
      <c r="BE42" s="2"/>
      <c r="BF42" s="2">
        <f t="shared" si="28"/>
        <v>53063.05</v>
      </c>
      <c r="BG42" s="2">
        <f t="shared" si="29"/>
        <v>47490.05</v>
      </c>
      <c r="BH42" s="2">
        <f t="shared" si="29"/>
        <v>47268.952388467354</v>
      </c>
      <c r="BI42" s="2"/>
      <c r="BJ42" s="2"/>
      <c r="BK42" s="2"/>
      <c r="BL42" s="2"/>
      <c r="BM42" s="2"/>
      <c r="BN42" s="2"/>
      <c r="BP42" s="1" t="s">
        <v>11</v>
      </c>
      <c r="BQ42" s="5">
        <f t="shared" si="30"/>
        <v>100</v>
      </c>
      <c r="BR42" s="5"/>
      <c r="BS42" s="5">
        <f t="shared" si="23"/>
        <v>79.131917907658874</v>
      </c>
      <c r="BT42" s="5">
        <f t="shared" si="24"/>
        <v>70.498274819707916</v>
      </c>
      <c r="BU42" s="2"/>
      <c r="BV42" s="2"/>
      <c r="BW42" s="2"/>
      <c r="BX42" s="2"/>
      <c r="BY42" s="2"/>
      <c r="BZ42" s="2"/>
      <c r="CA42" s="2"/>
    </row>
    <row r="43" spans="3:79" ht="34">
      <c r="C43" s="1" t="s">
        <v>12</v>
      </c>
      <c r="D43" s="2">
        <v>59840.15</v>
      </c>
      <c r="E43" s="2">
        <v>60082.369194851221</v>
      </c>
      <c r="F43" s="2">
        <v>60200.466922591368</v>
      </c>
      <c r="G43" s="2">
        <v>60220.917006762786</v>
      </c>
      <c r="H43" s="2">
        <v>60198.460920598824</v>
      </c>
      <c r="I43" s="2">
        <v>60006.324685148822</v>
      </c>
      <c r="J43" s="2">
        <v>59746.896413182876</v>
      </c>
      <c r="K43" s="2">
        <v>59724.119693553555</v>
      </c>
      <c r="L43" s="2">
        <v>59871.599183287326</v>
      </c>
      <c r="M43" s="2">
        <v>60025.724258882088</v>
      </c>
      <c r="N43" s="2">
        <v>60110.610820068585</v>
      </c>
      <c r="P43" s="1" t="s">
        <v>12</v>
      </c>
      <c r="Q43" s="2">
        <v>59840.15</v>
      </c>
      <c r="R43" s="2">
        <v>59868.94</v>
      </c>
      <c r="S43" s="2">
        <v>59279.299999999996</v>
      </c>
      <c r="T43" s="2">
        <v>59003.55</v>
      </c>
      <c r="U43" s="2">
        <v>59160.58</v>
      </c>
      <c r="V43" s="2">
        <v>59375.899999999994</v>
      </c>
      <c r="W43" s="2"/>
      <c r="X43" s="2"/>
      <c r="Y43" s="2"/>
      <c r="Z43" s="2"/>
      <c r="AA43" s="2"/>
      <c r="AC43" s="1" t="s">
        <v>12</v>
      </c>
      <c r="AD43" s="5">
        <f t="shared" si="25"/>
        <v>100</v>
      </c>
      <c r="AE43" s="5">
        <f t="shared" si="18"/>
        <v>99.644772338855262</v>
      </c>
      <c r="AF43" s="5">
        <f t="shared" si="19"/>
        <v>98.469834255977034</v>
      </c>
      <c r="AG43" s="5">
        <f t="shared" si="20"/>
        <v>97.978498058031775</v>
      </c>
      <c r="AH43" s="5">
        <f t="shared" si="20"/>
        <v>98.275901236133294</v>
      </c>
      <c r="AI43" s="5">
        <f t="shared" si="20"/>
        <v>98.949402936346047</v>
      </c>
      <c r="AJ43" s="2"/>
      <c r="AK43" s="2"/>
      <c r="AL43" s="2"/>
      <c r="AM43" s="2"/>
      <c r="AN43" s="2"/>
      <c r="AP43" s="1" t="s">
        <v>12</v>
      </c>
      <c r="AQ43" s="2">
        <v>0</v>
      </c>
      <c r="AR43" s="2"/>
      <c r="AS43" s="2">
        <v>4905</v>
      </c>
      <c r="AT43" s="2">
        <v>7509</v>
      </c>
      <c r="AU43" s="2">
        <f t="shared" si="26"/>
        <v>7793.8117463077306</v>
      </c>
      <c r="AV43" s="2"/>
      <c r="AW43" s="2"/>
      <c r="AX43" s="2"/>
      <c r="AY43" s="2"/>
      <c r="AZ43" s="2"/>
      <c r="BA43" s="2"/>
      <c r="BC43" s="1" t="s">
        <v>12</v>
      </c>
      <c r="BD43" s="2">
        <f t="shared" si="27"/>
        <v>59840.15</v>
      </c>
      <c r="BE43" s="2"/>
      <c r="BF43" s="2">
        <f t="shared" si="28"/>
        <v>54374.299999999996</v>
      </c>
      <c r="BG43" s="2">
        <f t="shared" si="29"/>
        <v>51494.55</v>
      </c>
      <c r="BH43" s="2">
        <f t="shared" si="29"/>
        <v>51366.768253692273</v>
      </c>
      <c r="BI43" s="2"/>
      <c r="BJ43" s="2"/>
      <c r="BK43" s="2"/>
      <c r="BL43" s="2"/>
      <c r="BM43" s="2"/>
      <c r="BN43" s="2"/>
      <c r="BP43" s="1" t="s">
        <v>12</v>
      </c>
      <c r="BQ43" s="5">
        <f t="shared" si="30"/>
        <v>100</v>
      </c>
      <c r="BR43" s="5"/>
      <c r="BS43" s="5">
        <f t="shared" si="23"/>
        <v>90.322056920118357</v>
      </c>
      <c r="BT43" s="5">
        <f t="shared" si="24"/>
        <v>85.509408623281473</v>
      </c>
      <c r="BU43" s="2"/>
      <c r="BV43" s="2"/>
      <c r="BW43" s="2"/>
      <c r="BX43" s="2"/>
      <c r="BY43" s="2"/>
      <c r="BZ43" s="2"/>
      <c r="CA43" s="2"/>
    </row>
    <row r="44" spans="3:79" ht="17">
      <c r="C44" s="1" t="s">
        <v>13</v>
      </c>
      <c r="D44" s="2">
        <v>48694.6</v>
      </c>
      <c r="E44" s="2">
        <v>49099.941714649824</v>
      </c>
      <c r="F44" s="2">
        <v>49533.250639024591</v>
      </c>
      <c r="G44" s="2">
        <v>49830.672564186731</v>
      </c>
      <c r="H44" s="2">
        <v>50133.547938536925</v>
      </c>
      <c r="I44" s="2">
        <v>50323.624671348058</v>
      </c>
      <c r="J44" s="2">
        <v>50340.726771579553</v>
      </c>
      <c r="K44" s="2">
        <v>50479.277812062188</v>
      </c>
      <c r="L44" s="2">
        <v>50645.263254015765</v>
      </c>
      <c r="M44" s="2">
        <v>50739.434501105985</v>
      </c>
      <c r="N44" s="2">
        <v>50801.459650204568</v>
      </c>
      <c r="P44" s="1" t="s">
        <v>13</v>
      </c>
      <c r="Q44" s="2">
        <v>48694.6</v>
      </c>
      <c r="R44" s="2">
        <v>48770.22</v>
      </c>
      <c r="S44" s="2">
        <v>47934</v>
      </c>
      <c r="T44" s="2">
        <v>47803.55</v>
      </c>
      <c r="U44" s="2">
        <v>48031.5</v>
      </c>
      <c r="V44" s="2">
        <v>48344.91</v>
      </c>
      <c r="W44" s="2"/>
      <c r="X44" s="2"/>
      <c r="Y44" s="2"/>
      <c r="Z44" s="2"/>
      <c r="AA44" s="2"/>
      <c r="AC44" s="1" t="s">
        <v>13</v>
      </c>
      <c r="AD44" s="5">
        <f t="shared" si="25"/>
        <v>100</v>
      </c>
      <c r="AE44" s="5">
        <f t="shared" si="18"/>
        <v>99.328468215775004</v>
      </c>
      <c r="AF44" s="5">
        <f t="shared" si="19"/>
        <v>96.771359403243707</v>
      </c>
      <c r="AG44" s="5">
        <f t="shared" si="20"/>
        <v>95.931978318021692</v>
      </c>
      <c r="AH44" s="5">
        <f t="shared" si="20"/>
        <v>95.807103177469088</v>
      </c>
      <c r="AI44" s="5">
        <f t="shared" si="20"/>
        <v>96.068020369616491</v>
      </c>
      <c r="AJ44" s="2"/>
      <c r="AK44" s="2"/>
      <c r="AL44" s="2"/>
      <c r="AM44" s="2"/>
      <c r="AN44" s="2"/>
      <c r="AP44" s="1" t="s">
        <v>13</v>
      </c>
      <c r="AQ44" s="2">
        <v>0</v>
      </c>
      <c r="AR44" s="2"/>
      <c r="AS44" s="2">
        <v>14372</v>
      </c>
      <c r="AT44" s="2">
        <v>19302</v>
      </c>
      <c r="AU44" s="2">
        <f t="shared" si="26"/>
        <v>20034.112974727901</v>
      </c>
      <c r="AV44" s="2"/>
      <c r="AW44" s="2"/>
      <c r="AX44" s="2"/>
      <c r="AY44" s="2"/>
      <c r="AZ44" s="2"/>
      <c r="BA44" s="2"/>
      <c r="BC44" s="1" t="s">
        <v>13</v>
      </c>
      <c r="BD44" s="2">
        <f t="shared" si="27"/>
        <v>48694.6</v>
      </c>
      <c r="BE44" s="2"/>
      <c r="BF44" s="2">
        <f t="shared" si="28"/>
        <v>33562</v>
      </c>
      <c r="BG44" s="2">
        <f t="shared" si="29"/>
        <v>28501.550000000003</v>
      </c>
      <c r="BH44" s="2">
        <f t="shared" si="29"/>
        <v>27997.387025272099</v>
      </c>
      <c r="BI44" s="2"/>
      <c r="BJ44" s="2"/>
      <c r="BK44" s="2"/>
      <c r="BL44" s="2"/>
      <c r="BM44" s="2"/>
      <c r="BN44" s="2"/>
      <c r="BP44" s="1" t="s">
        <v>13</v>
      </c>
      <c r="BQ44" s="5">
        <f t="shared" si="30"/>
        <v>100</v>
      </c>
      <c r="BR44" s="5"/>
      <c r="BS44" s="5">
        <f t="shared" si="23"/>
        <v>67.756506118656191</v>
      </c>
      <c r="BT44" s="5">
        <f t="shared" si="24"/>
        <v>57.196799748763674</v>
      </c>
      <c r="BU44" s="2"/>
      <c r="BV44" s="2"/>
      <c r="BW44" s="2"/>
      <c r="BX44" s="2"/>
      <c r="BY44" s="2"/>
      <c r="BZ44" s="2"/>
      <c r="CA44" s="2"/>
    </row>
    <row r="45" spans="3:79" ht="34">
      <c r="C45" s="1" t="s">
        <v>14</v>
      </c>
      <c r="D45" s="2">
        <v>290689.55</v>
      </c>
      <c r="E45" s="2">
        <v>292350.66641685704</v>
      </c>
      <c r="F45" s="2">
        <v>293591.98386513325</v>
      </c>
      <c r="G45" s="2">
        <v>294826.73671411624</v>
      </c>
      <c r="H45" s="2">
        <v>295831.12976411084</v>
      </c>
      <c r="I45" s="2">
        <v>294616.07020791306</v>
      </c>
      <c r="J45" s="2">
        <v>292315.47349121649</v>
      </c>
      <c r="K45" s="2">
        <v>294349.34101263143</v>
      </c>
      <c r="L45" s="2">
        <v>296634.14735522826</v>
      </c>
      <c r="M45" s="2">
        <v>297573.74603710655</v>
      </c>
      <c r="N45" s="2">
        <v>298014.83896012127</v>
      </c>
      <c r="P45" s="1" t="s">
        <v>14</v>
      </c>
      <c r="Q45" s="2">
        <v>290689.55</v>
      </c>
      <c r="R45" s="2">
        <v>290745.7</v>
      </c>
      <c r="S45" s="2">
        <v>286502.60000000003</v>
      </c>
      <c r="T45" s="2">
        <v>286137.50000000006</v>
      </c>
      <c r="U45" s="2">
        <v>287620.37000000005</v>
      </c>
      <c r="V45" s="2">
        <v>289012.37</v>
      </c>
      <c r="W45" s="2"/>
      <c r="X45" s="2"/>
      <c r="Y45" s="2"/>
      <c r="Z45" s="2"/>
      <c r="AA45" s="2"/>
      <c r="AC45" s="1" t="s">
        <v>14</v>
      </c>
      <c r="AD45" s="5">
        <f t="shared" si="25"/>
        <v>100</v>
      </c>
      <c r="AE45" s="5">
        <f t="shared" si="18"/>
        <v>99.451013251815695</v>
      </c>
      <c r="AF45" s="5">
        <f t="shared" si="19"/>
        <v>97.585293790449725</v>
      </c>
      <c r="AG45" s="5">
        <f t="shared" si="20"/>
        <v>97.052765020242433</v>
      </c>
      <c r="AH45" s="5">
        <f t="shared" si="20"/>
        <v>97.224511236982437</v>
      </c>
      <c r="AI45" s="5">
        <f t="shared" si="20"/>
        <v>98.097965191118575</v>
      </c>
      <c r="AJ45" s="2"/>
      <c r="AK45" s="2"/>
      <c r="AL45" s="2"/>
      <c r="AM45" s="2"/>
      <c r="AN45" s="2"/>
      <c r="AP45" s="1" t="s">
        <v>14</v>
      </c>
      <c r="AQ45" s="2">
        <v>0</v>
      </c>
      <c r="AR45" s="2"/>
      <c r="AS45" s="2">
        <v>55912</v>
      </c>
      <c r="AT45" s="2">
        <v>81766</v>
      </c>
      <c r="AU45" s="2">
        <f t="shared" si="26"/>
        <v>84867.334032307626</v>
      </c>
      <c r="AV45" s="2"/>
      <c r="AW45" s="2"/>
      <c r="AX45" s="2"/>
      <c r="AY45" s="2"/>
      <c r="AZ45" s="2"/>
      <c r="BA45" s="2"/>
      <c r="BC45" s="1" t="s">
        <v>14</v>
      </c>
      <c r="BD45" s="2">
        <f t="shared" si="27"/>
        <v>290689.55</v>
      </c>
      <c r="BE45" s="2"/>
      <c r="BF45" s="2">
        <f t="shared" si="28"/>
        <v>230590.60000000003</v>
      </c>
      <c r="BG45" s="2">
        <f t="shared" si="29"/>
        <v>204371.50000000006</v>
      </c>
      <c r="BH45" s="2">
        <f t="shared" si="29"/>
        <v>202753.03596769244</v>
      </c>
      <c r="BI45" s="2"/>
      <c r="BJ45" s="2"/>
      <c r="BK45" s="2"/>
      <c r="BL45" s="2"/>
      <c r="BM45" s="2"/>
      <c r="BN45" s="2"/>
      <c r="BP45" s="1" t="s">
        <v>14</v>
      </c>
      <c r="BQ45" s="5">
        <f t="shared" si="30"/>
        <v>100</v>
      </c>
      <c r="BR45" s="5"/>
      <c r="BS45" s="5">
        <f t="shared" si="23"/>
        <v>78.541177100368643</v>
      </c>
      <c r="BT45" s="5">
        <f t="shared" si="24"/>
        <v>69.319188034893997</v>
      </c>
      <c r="BU45" s="2"/>
      <c r="BV45" s="2"/>
      <c r="BW45" s="2"/>
      <c r="BX45" s="2"/>
      <c r="BY45" s="2"/>
      <c r="BZ45" s="2"/>
      <c r="CA45" s="2"/>
    </row>
    <row r="46" spans="3:79" ht="34">
      <c r="C46" s="1" t="s">
        <v>15</v>
      </c>
      <c r="D46" s="2">
        <v>131893.4</v>
      </c>
      <c r="E46" s="2">
        <v>132860.9347406734</v>
      </c>
      <c r="F46" s="2">
        <v>133722.81864151859</v>
      </c>
      <c r="G46" s="2">
        <v>134680.10333098288</v>
      </c>
      <c r="H46" s="2">
        <v>135488.92471317833</v>
      </c>
      <c r="I46" s="2">
        <v>135400.22351582965</v>
      </c>
      <c r="J46" s="2">
        <v>134879.45306853318</v>
      </c>
      <c r="K46" s="2">
        <v>135169.7583717269</v>
      </c>
      <c r="L46" s="2">
        <v>135083.66851011926</v>
      </c>
      <c r="M46" s="2">
        <v>134657.57395886254</v>
      </c>
      <c r="N46" s="2">
        <v>134444.67569059698</v>
      </c>
      <c r="P46" s="1" t="s">
        <v>15</v>
      </c>
      <c r="Q46" s="2">
        <v>131893.4</v>
      </c>
      <c r="R46" s="2">
        <v>131923.69999999998</v>
      </c>
      <c r="S46" s="2">
        <v>130023.65</v>
      </c>
      <c r="T46" s="2">
        <v>130085.9</v>
      </c>
      <c r="U46" s="2">
        <v>130817.47</v>
      </c>
      <c r="V46" s="2">
        <v>131848.28</v>
      </c>
      <c r="W46" s="2"/>
      <c r="X46" s="2"/>
      <c r="Y46" s="2"/>
      <c r="Z46" s="2"/>
      <c r="AA46" s="2"/>
      <c r="AC46" s="1" t="s">
        <v>15</v>
      </c>
      <c r="AD46" s="5">
        <f t="shared" si="25"/>
        <v>100</v>
      </c>
      <c r="AE46" s="5">
        <f t="shared" si="18"/>
        <v>99.29457462985431</v>
      </c>
      <c r="AF46" s="5">
        <f t="shared" si="19"/>
        <v>97.233704255490423</v>
      </c>
      <c r="AG46" s="5">
        <f t="shared" si="20"/>
        <v>96.588803232729632</v>
      </c>
      <c r="AH46" s="5">
        <f t="shared" si="20"/>
        <v>96.552150131040221</v>
      </c>
      <c r="AI46" s="5">
        <f t="shared" si="20"/>
        <v>97.376707789987961</v>
      </c>
      <c r="AJ46" s="2"/>
      <c r="AK46" s="2"/>
      <c r="AL46" s="2"/>
      <c r="AM46" s="2"/>
      <c r="AN46" s="2"/>
      <c r="AP46" s="1" t="s">
        <v>15</v>
      </c>
      <c r="AQ46" s="2">
        <v>0</v>
      </c>
      <c r="AR46" s="2"/>
      <c r="AS46" s="2">
        <v>33617</v>
      </c>
      <c r="AT46" s="2">
        <v>46580</v>
      </c>
      <c r="AU46" s="2">
        <f t="shared" si="26"/>
        <v>48346.750718206698</v>
      </c>
      <c r="AV46" s="2"/>
      <c r="AW46" s="2"/>
      <c r="AX46" s="2"/>
      <c r="AY46" s="2"/>
      <c r="AZ46" s="2"/>
      <c r="BA46" s="2"/>
      <c r="BC46" s="1" t="s">
        <v>15</v>
      </c>
      <c r="BD46" s="2">
        <f t="shared" si="27"/>
        <v>131893.4</v>
      </c>
      <c r="BE46" s="2"/>
      <c r="BF46" s="2">
        <f t="shared" si="28"/>
        <v>96406.65</v>
      </c>
      <c r="BG46" s="2">
        <f t="shared" si="29"/>
        <v>83505.899999999994</v>
      </c>
      <c r="BH46" s="2">
        <f t="shared" si="29"/>
        <v>82470.71928179331</v>
      </c>
      <c r="BI46" s="2"/>
      <c r="BJ46" s="2"/>
      <c r="BK46" s="2"/>
      <c r="BL46" s="2"/>
      <c r="BM46" s="2"/>
      <c r="BN46" s="2"/>
      <c r="BP46" s="1" t="s">
        <v>15</v>
      </c>
      <c r="BQ46" s="5">
        <f t="shared" si="30"/>
        <v>100</v>
      </c>
      <c r="BR46" s="5"/>
      <c r="BS46" s="5">
        <f t="shared" si="23"/>
        <v>72.094389708045995</v>
      </c>
      <c r="BT46" s="5">
        <f t="shared" si="24"/>
        <v>62.003145182314121</v>
      </c>
      <c r="BU46" s="2"/>
      <c r="BV46" s="2"/>
      <c r="BW46" s="2"/>
      <c r="BX46" s="2"/>
      <c r="BY46" s="2"/>
      <c r="BZ46" s="2"/>
      <c r="CA46" s="2"/>
    </row>
    <row r="47" spans="3:79" ht="34">
      <c r="C47" s="1" t="s">
        <v>16</v>
      </c>
      <c r="D47" s="2">
        <v>1200.1500000000001</v>
      </c>
      <c r="E47" s="2">
        <v>1218.1290638238447</v>
      </c>
      <c r="F47" s="2">
        <v>1230.5434453703274</v>
      </c>
      <c r="G47" s="2">
        <v>1242.2985573297335</v>
      </c>
      <c r="H47" s="2">
        <v>1243.2818746799501</v>
      </c>
      <c r="I47" s="2">
        <v>1210.2960472045067</v>
      </c>
      <c r="J47" s="2">
        <v>1208.9216377263631</v>
      </c>
      <c r="K47" s="2">
        <v>1249.2599972068342</v>
      </c>
      <c r="L47" s="2">
        <v>1304.8844718588523</v>
      </c>
      <c r="M47" s="2">
        <v>1327.5342930962247</v>
      </c>
      <c r="N47" s="2">
        <v>1331.6910437130489</v>
      </c>
      <c r="P47" s="1" t="s">
        <v>16</v>
      </c>
      <c r="Q47" s="2">
        <v>1200.1500000000001</v>
      </c>
      <c r="R47" s="2">
        <v>1189.5899999999999</v>
      </c>
      <c r="S47" s="2">
        <v>1137.3499999999999</v>
      </c>
      <c r="T47" s="2">
        <v>1123.45</v>
      </c>
      <c r="U47" s="2">
        <v>1125.3599999999999</v>
      </c>
      <c r="V47" s="2">
        <v>1123.95</v>
      </c>
      <c r="W47" s="2"/>
      <c r="X47" s="2"/>
      <c r="Y47" s="2"/>
      <c r="Z47" s="2"/>
      <c r="AA47" s="2"/>
      <c r="AC47" s="1" t="s">
        <v>16</v>
      </c>
      <c r="AD47" s="5">
        <f t="shared" si="25"/>
        <v>100</v>
      </c>
      <c r="AE47" s="5">
        <f t="shared" si="18"/>
        <v>97.657139569902597</v>
      </c>
      <c r="AF47" s="5">
        <f t="shared" si="19"/>
        <v>92.426643226539525</v>
      </c>
      <c r="AG47" s="5">
        <f t="shared" si="20"/>
        <v>90.433172716130869</v>
      </c>
      <c r="AH47" s="5">
        <f t="shared" si="20"/>
        <v>90.515274365251557</v>
      </c>
      <c r="AI47" s="5">
        <f t="shared" si="20"/>
        <v>92.865708567424861</v>
      </c>
      <c r="AJ47" s="2"/>
      <c r="AK47" s="2"/>
      <c r="AL47" s="2"/>
      <c r="AM47" s="2"/>
      <c r="AN47" s="2"/>
      <c r="AP47" s="1" t="s">
        <v>16</v>
      </c>
      <c r="AQ47" s="2">
        <v>0</v>
      </c>
      <c r="AR47" s="2"/>
      <c r="AS47" s="2">
        <v>368</v>
      </c>
      <c r="AT47" s="2">
        <v>496</v>
      </c>
      <c r="AU47" s="2">
        <f t="shared" si="26"/>
        <v>514.81297458631434</v>
      </c>
      <c r="AV47" s="2"/>
      <c r="AW47" s="2"/>
      <c r="AX47" s="2"/>
      <c r="AY47" s="2"/>
      <c r="AZ47" s="2"/>
      <c r="BA47" s="2"/>
      <c r="BC47" s="1" t="s">
        <v>16</v>
      </c>
      <c r="BD47" s="2">
        <f t="shared" si="27"/>
        <v>1200.1500000000001</v>
      </c>
      <c r="BE47" s="2"/>
      <c r="BF47" s="2">
        <f t="shared" si="28"/>
        <v>769.34999999999991</v>
      </c>
      <c r="BG47" s="2">
        <f t="shared" si="29"/>
        <v>627.45000000000005</v>
      </c>
      <c r="BH47" s="2">
        <f t="shared" si="29"/>
        <v>610.54702541368556</v>
      </c>
      <c r="BI47" s="2"/>
      <c r="BJ47" s="2"/>
      <c r="BK47" s="2"/>
      <c r="BL47" s="2"/>
      <c r="BM47" s="2"/>
      <c r="BN47" s="2"/>
      <c r="BP47" s="1" t="s">
        <v>16</v>
      </c>
      <c r="BQ47" s="5">
        <f t="shared" si="30"/>
        <v>100</v>
      </c>
      <c r="BR47" s="5"/>
      <c r="BS47" s="5">
        <f t="shared" si="23"/>
        <v>62.521157046061617</v>
      </c>
      <c r="BT47" s="5">
        <f t="shared" si="24"/>
        <v>50.507182536593817</v>
      </c>
      <c r="BU47" s="2"/>
      <c r="BV47" s="2"/>
      <c r="BW47" s="2"/>
      <c r="BX47" s="2"/>
      <c r="BY47" s="2"/>
      <c r="BZ47" s="2"/>
      <c r="CA47" s="2"/>
    </row>
    <row r="48" spans="3:79" ht="17">
      <c r="C48" s="1" t="s">
        <v>17</v>
      </c>
      <c r="D48" s="2">
        <v>94058.89999999998</v>
      </c>
      <c r="E48" s="2">
        <v>94922.778908078923</v>
      </c>
      <c r="F48" s="2">
        <v>95229.304299539042</v>
      </c>
      <c r="G48" s="2">
        <v>95425.999746176327</v>
      </c>
      <c r="H48" s="2">
        <v>93942.122050232865</v>
      </c>
      <c r="I48" s="2">
        <v>88841.370313815947</v>
      </c>
      <c r="J48" s="2">
        <v>85880.07913986237</v>
      </c>
      <c r="K48" s="2">
        <v>88531.499586641919</v>
      </c>
      <c r="L48" s="2">
        <v>94549.521789131773</v>
      </c>
      <c r="M48" s="2">
        <v>96058.535822962527</v>
      </c>
      <c r="N48" s="2">
        <v>96188.520128794102</v>
      </c>
      <c r="P48" s="1" t="s">
        <v>17</v>
      </c>
      <c r="Q48" s="2">
        <v>94058.9</v>
      </c>
      <c r="R48" s="2">
        <v>93549.54</v>
      </c>
      <c r="S48" s="2">
        <v>91562.15</v>
      </c>
      <c r="T48" s="2">
        <v>91331.4</v>
      </c>
      <c r="U48" s="2">
        <v>91467.4</v>
      </c>
      <c r="V48" s="2">
        <v>90129.78</v>
      </c>
      <c r="W48" s="2"/>
      <c r="X48" s="2"/>
      <c r="Y48" s="2"/>
      <c r="Z48" s="2"/>
      <c r="AA48" s="2"/>
      <c r="AC48" s="1" t="s">
        <v>17</v>
      </c>
      <c r="AD48" s="5">
        <f t="shared" si="25"/>
        <v>100.00000000000003</v>
      </c>
      <c r="AE48" s="5">
        <f t="shared" si="18"/>
        <v>98.553309412265804</v>
      </c>
      <c r="AF48" s="5">
        <f t="shared" si="19"/>
        <v>96.149132531721335</v>
      </c>
      <c r="AG48" s="5">
        <f t="shared" si="20"/>
        <v>95.709136129495576</v>
      </c>
      <c r="AH48" s="5">
        <f t="shared" si="20"/>
        <v>97.365694965981731</v>
      </c>
      <c r="AI48" s="5">
        <f t="shared" si="20"/>
        <v>101.45023616996562</v>
      </c>
      <c r="AJ48" s="2"/>
      <c r="AK48" s="2"/>
      <c r="AL48" s="2"/>
      <c r="AM48" s="2"/>
      <c r="AN48" s="2"/>
      <c r="AP48" s="1" t="s">
        <v>17</v>
      </c>
      <c r="AQ48" s="2">
        <v>0</v>
      </c>
      <c r="AR48" s="2"/>
      <c r="AS48" s="2">
        <v>46112</v>
      </c>
      <c r="AT48" s="2">
        <v>55993</v>
      </c>
      <c r="AU48" s="2">
        <f t="shared" si="26"/>
        <v>58116.780012119962</v>
      </c>
      <c r="AV48" s="2"/>
      <c r="AW48" s="2"/>
      <c r="AX48" s="2"/>
      <c r="AY48" s="2"/>
      <c r="AZ48" s="2"/>
      <c r="BA48" s="2"/>
      <c r="BC48" s="1" t="s">
        <v>17</v>
      </c>
      <c r="BD48" s="2">
        <f t="shared" si="27"/>
        <v>94058.9</v>
      </c>
      <c r="BE48" s="2"/>
      <c r="BF48" s="2">
        <f t="shared" si="28"/>
        <v>45450.149999999994</v>
      </c>
      <c r="BG48" s="2">
        <f t="shared" si="29"/>
        <v>35338.399999999994</v>
      </c>
      <c r="BH48" s="2">
        <f t="shared" si="29"/>
        <v>33350.619987880033</v>
      </c>
      <c r="BI48" s="2"/>
      <c r="BJ48" s="2"/>
      <c r="BK48" s="2"/>
      <c r="BL48" s="2"/>
      <c r="BM48" s="2"/>
      <c r="BN48" s="2"/>
      <c r="BP48" s="1" t="s">
        <v>17</v>
      </c>
      <c r="BQ48" s="5">
        <f t="shared" si="30"/>
        <v>100.00000000000003</v>
      </c>
      <c r="BR48" s="5"/>
      <c r="BS48" s="5">
        <f t="shared" si="23"/>
        <v>47.727062939616573</v>
      </c>
      <c r="BT48" s="5">
        <f t="shared" si="24"/>
        <v>37.032255458676488</v>
      </c>
      <c r="BU48" s="2"/>
      <c r="BV48" s="2"/>
      <c r="BW48" s="2"/>
      <c r="BX48" s="2"/>
      <c r="BY48" s="2"/>
      <c r="BZ48" s="2"/>
      <c r="CA48" s="2"/>
    </row>
    <row r="49" spans="3:79" ht="34">
      <c r="C49" s="1" t="s">
        <v>18</v>
      </c>
      <c r="D49" s="2">
        <v>117478.85</v>
      </c>
      <c r="E49" s="2">
        <v>118048.60730797403</v>
      </c>
      <c r="F49" s="2">
        <v>118500.52250426594</v>
      </c>
      <c r="G49" s="2">
        <v>118889.99457052287</v>
      </c>
      <c r="H49" s="2">
        <v>119161.29530215451</v>
      </c>
      <c r="I49" s="2">
        <v>118303.18608156164</v>
      </c>
      <c r="J49" s="2">
        <v>117113.78922009394</v>
      </c>
      <c r="K49" s="2">
        <v>118657.10910878748</v>
      </c>
      <c r="L49" s="2">
        <v>120172.94846164595</v>
      </c>
      <c r="M49" s="2">
        <v>120803.92028180664</v>
      </c>
      <c r="N49" s="2">
        <v>120901.60331575449</v>
      </c>
      <c r="P49" s="1" t="s">
        <v>18</v>
      </c>
      <c r="Q49" s="2">
        <v>117478.85</v>
      </c>
      <c r="R49" s="2">
        <v>117296.34999999999</v>
      </c>
      <c r="S49" s="2">
        <v>115132.05</v>
      </c>
      <c r="T49" s="2">
        <v>115320.59999999999</v>
      </c>
      <c r="U49" s="2">
        <v>116314.47999999998</v>
      </c>
      <c r="V49" s="2">
        <v>116784.95</v>
      </c>
      <c r="W49" s="2"/>
      <c r="X49" s="2"/>
      <c r="Y49" s="2"/>
      <c r="Z49" s="2"/>
      <c r="AA49" s="2"/>
      <c r="AC49" s="1" t="s">
        <v>18</v>
      </c>
      <c r="AD49" s="5">
        <f t="shared" si="25"/>
        <v>100</v>
      </c>
      <c r="AE49" s="5">
        <f t="shared" si="18"/>
        <v>99.362756304264153</v>
      </c>
      <c r="AF49" s="5">
        <f t="shared" si="19"/>
        <v>97.15741970323829</v>
      </c>
      <c r="AG49" s="5">
        <f t="shared" si="20"/>
        <v>96.997733422886483</v>
      </c>
      <c r="AH49" s="5">
        <f t="shared" si="20"/>
        <v>97.610956397430954</v>
      </c>
      <c r="AI49" s="5">
        <f t="shared" si="20"/>
        <v>98.71665664142391</v>
      </c>
      <c r="AJ49" s="2"/>
      <c r="AK49" s="2"/>
      <c r="AL49" s="2"/>
      <c r="AM49" s="2"/>
      <c r="AN49" s="2"/>
      <c r="AP49" s="1" t="s">
        <v>18</v>
      </c>
      <c r="AQ49" s="2">
        <v>0</v>
      </c>
      <c r="AR49" s="2"/>
      <c r="AS49" s="2">
        <v>46038</v>
      </c>
      <c r="AT49" s="2">
        <v>68644</v>
      </c>
      <c r="AU49" s="2">
        <f t="shared" si="26"/>
        <v>71247.62465222372</v>
      </c>
      <c r="AV49" s="2"/>
      <c r="AW49" s="2"/>
      <c r="AX49" s="2"/>
      <c r="AY49" s="2"/>
      <c r="AZ49" s="2"/>
      <c r="BA49" s="2"/>
      <c r="BC49" s="1" t="s">
        <v>18</v>
      </c>
      <c r="BD49" s="2">
        <f t="shared" si="27"/>
        <v>117478.85</v>
      </c>
      <c r="BE49" s="2"/>
      <c r="BF49" s="2">
        <f t="shared" si="28"/>
        <v>69094.05</v>
      </c>
      <c r="BG49" s="2">
        <f t="shared" si="29"/>
        <v>46676.599999999991</v>
      </c>
      <c r="BH49" s="2">
        <f t="shared" si="29"/>
        <v>45066.855347776262</v>
      </c>
      <c r="BI49" s="2"/>
      <c r="BJ49" s="2"/>
      <c r="BK49" s="2"/>
      <c r="BL49" s="2"/>
      <c r="BM49" s="2"/>
      <c r="BN49" s="2"/>
      <c r="BP49" s="1" t="s">
        <v>18</v>
      </c>
      <c r="BQ49" s="5">
        <f t="shared" si="30"/>
        <v>100</v>
      </c>
      <c r="BR49" s="5"/>
      <c r="BS49" s="5">
        <f t="shared" si="23"/>
        <v>58.306958095912748</v>
      </c>
      <c r="BT49" s="5">
        <f t="shared" si="24"/>
        <v>39.260326462806319</v>
      </c>
      <c r="BU49" s="2"/>
      <c r="BV49" s="2"/>
      <c r="BW49" s="2"/>
      <c r="BX49" s="2"/>
      <c r="BY49" s="2"/>
      <c r="BZ49" s="2"/>
      <c r="CA49" s="2"/>
    </row>
    <row r="50" spans="3:79" ht="34">
      <c r="C50" s="1" t="s">
        <v>19</v>
      </c>
      <c r="D50" s="2">
        <v>71052.899999999994</v>
      </c>
      <c r="E50" s="2">
        <v>72078.984716734616</v>
      </c>
      <c r="F50" s="2">
        <v>72889.19486804257</v>
      </c>
      <c r="G50" s="2">
        <v>74424.574700596699</v>
      </c>
      <c r="H50" s="2">
        <v>75389.591571096564</v>
      </c>
      <c r="I50" s="2">
        <v>75277.549599984719</v>
      </c>
      <c r="J50" s="2">
        <v>74717.940245864302</v>
      </c>
      <c r="K50" s="2">
        <v>74997.672394410823</v>
      </c>
      <c r="L50" s="2">
        <v>75042.745964149261</v>
      </c>
      <c r="M50" s="2">
        <v>74626.039102500654</v>
      </c>
      <c r="N50" s="2">
        <v>74911.790044529655</v>
      </c>
      <c r="P50" s="1" t="s">
        <v>19</v>
      </c>
      <c r="Q50" s="2">
        <v>71052.899999999994</v>
      </c>
      <c r="R50" s="2">
        <v>70688.429999999993</v>
      </c>
      <c r="S50" s="2">
        <v>69103.199999999997</v>
      </c>
      <c r="T50" s="2">
        <v>69290.149999999994</v>
      </c>
      <c r="U50" s="2">
        <v>69998.350000000006</v>
      </c>
      <c r="V50" s="2">
        <v>70997.98</v>
      </c>
      <c r="W50" s="2"/>
      <c r="X50" s="2"/>
      <c r="Y50" s="2"/>
      <c r="Z50" s="2"/>
      <c r="AA50" s="2"/>
      <c r="AC50" s="1" t="s">
        <v>19</v>
      </c>
      <c r="AD50" s="5">
        <f t="shared" si="25"/>
        <v>100</v>
      </c>
      <c r="AE50" s="5">
        <f t="shared" si="18"/>
        <v>98.07079036670757</v>
      </c>
      <c r="AF50" s="5">
        <f t="shared" si="19"/>
        <v>94.805821528284582</v>
      </c>
      <c r="AG50" s="5">
        <f t="shared" si="20"/>
        <v>93.101170250213684</v>
      </c>
      <c r="AH50" s="5">
        <f t="shared" si="20"/>
        <v>92.848825071545434</v>
      </c>
      <c r="AI50" s="5">
        <f t="shared" si="20"/>
        <v>94.314945660790229</v>
      </c>
      <c r="AJ50" s="2"/>
      <c r="AK50" s="2"/>
      <c r="AL50" s="2"/>
      <c r="AM50" s="2"/>
      <c r="AN50" s="2"/>
      <c r="AP50" s="1" t="s">
        <v>19</v>
      </c>
      <c r="AQ50" s="2">
        <v>0</v>
      </c>
      <c r="AR50" s="2"/>
      <c r="AS50" s="2">
        <v>38611</v>
      </c>
      <c r="AT50" s="2">
        <v>46980</v>
      </c>
      <c r="AU50" s="2">
        <f t="shared" si="26"/>
        <v>48761.922471905338</v>
      </c>
      <c r="AV50" s="2"/>
      <c r="AW50" s="2"/>
      <c r="AX50" s="2"/>
      <c r="AY50" s="2"/>
      <c r="AZ50" s="2"/>
      <c r="BA50" s="2"/>
      <c r="BC50" s="1" t="s">
        <v>19</v>
      </c>
      <c r="BD50" s="2">
        <f t="shared" si="27"/>
        <v>71052.899999999994</v>
      </c>
      <c r="BE50" s="2"/>
      <c r="BF50" s="2">
        <f t="shared" si="28"/>
        <v>30492.199999999997</v>
      </c>
      <c r="BG50" s="2">
        <f t="shared" si="29"/>
        <v>22310.149999999994</v>
      </c>
      <c r="BH50" s="2">
        <f t="shared" si="29"/>
        <v>21236.427528094668</v>
      </c>
      <c r="BI50" s="2"/>
      <c r="BJ50" s="2"/>
      <c r="BK50" s="2"/>
      <c r="BL50" s="2"/>
      <c r="BM50" s="2"/>
      <c r="BN50" s="2"/>
      <c r="BP50" s="1" t="s">
        <v>19</v>
      </c>
      <c r="BQ50" s="5">
        <f t="shared" si="30"/>
        <v>100</v>
      </c>
      <c r="BR50" s="5"/>
      <c r="BS50" s="5">
        <f t="shared" si="23"/>
        <v>41.833635362830641</v>
      </c>
      <c r="BT50" s="5">
        <f t="shared" si="24"/>
        <v>29.976859242732257</v>
      </c>
      <c r="BU50" s="2"/>
      <c r="BV50" s="2"/>
      <c r="BW50" s="2"/>
      <c r="BX50" s="2"/>
      <c r="BY50" s="2"/>
      <c r="BZ50" s="2"/>
      <c r="CA50" s="2"/>
    </row>
    <row r="51" spans="3:79" ht="17">
      <c r="C51" s="1" t="s">
        <v>20</v>
      </c>
      <c r="D51" s="2">
        <v>209613.30000000002</v>
      </c>
      <c r="E51" s="2">
        <v>210632.49173588597</v>
      </c>
      <c r="F51" s="2">
        <v>211772.30644416565</v>
      </c>
      <c r="G51" s="2">
        <v>212855.88946351755</v>
      </c>
      <c r="H51" s="2">
        <v>213659.35388799763</v>
      </c>
      <c r="I51" s="2">
        <v>213319.33361860827</v>
      </c>
      <c r="J51" s="2">
        <v>212335.08742457727</v>
      </c>
      <c r="K51" s="2">
        <v>213406.00584776583</v>
      </c>
      <c r="L51" s="2">
        <v>214437.61076242558</v>
      </c>
      <c r="M51" s="2">
        <v>214855.47576396464</v>
      </c>
      <c r="N51" s="2">
        <v>215150.23889347079</v>
      </c>
      <c r="P51" s="1" t="s">
        <v>20</v>
      </c>
      <c r="Q51" s="2">
        <v>209613.3</v>
      </c>
      <c r="R51" s="2">
        <v>208900.47999999998</v>
      </c>
      <c r="S51" s="2">
        <v>205879.15</v>
      </c>
      <c r="T51" s="2">
        <v>207312.35</v>
      </c>
      <c r="U51" s="2">
        <v>208813.43</v>
      </c>
      <c r="V51" s="2">
        <v>209599.2</v>
      </c>
      <c r="W51" s="2"/>
      <c r="X51" s="2"/>
      <c r="Y51" s="2"/>
      <c r="Z51" s="2"/>
      <c r="AA51" s="2"/>
      <c r="AC51" s="1" t="s">
        <v>20</v>
      </c>
      <c r="AD51" s="5">
        <f t="shared" si="25"/>
        <v>99.999999999999986</v>
      </c>
      <c r="AE51" s="5">
        <f t="shared" si="18"/>
        <v>99.177709136129977</v>
      </c>
      <c r="AF51" s="5">
        <f t="shared" si="19"/>
        <v>97.217220446281829</v>
      </c>
      <c r="AG51" s="5">
        <f t="shared" si="20"/>
        <v>97.395637265433663</v>
      </c>
      <c r="AH51" s="5">
        <f t="shared" si="20"/>
        <v>97.731939276322109</v>
      </c>
      <c r="AI51" s="5">
        <f t="shared" si="20"/>
        <v>98.256072923394996</v>
      </c>
      <c r="AJ51" s="2"/>
      <c r="AK51" s="2"/>
      <c r="AL51" s="2"/>
      <c r="AM51" s="2"/>
      <c r="AN51" s="2"/>
      <c r="AP51" s="1" t="s">
        <v>20</v>
      </c>
      <c r="AQ51" s="2">
        <v>0</v>
      </c>
      <c r="AR51" s="2"/>
      <c r="AS51" s="2">
        <v>121930</v>
      </c>
      <c r="AT51" s="2">
        <v>144293</v>
      </c>
      <c r="AU51" s="2">
        <f t="shared" si="26"/>
        <v>149765.94464109489</v>
      </c>
      <c r="AV51" s="2"/>
      <c r="AW51" s="2"/>
      <c r="AX51" s="2"/>
      <c r="AY51" s="2"/>
      <c r="AZ51" s="2"/>
      <c r="BA51" s="2"/>
      <c r="BC51" s="1" t="s">
        <v>20</v>
      </c>
      <c r="BD51" s="2">
        <f t="shared" si="27"/>
        <v>209613.3</v>
      </c>
      <c r="BE51" s="2"/>
      <c r="BF51" s="2">
        <f t="shared" si="28"/>
        <v>83949.15</v>
      </c>
      <c r="BG51" s="2">
        <f t="shared" si="29"/>
        <v>63019.350000000006</v>
      </c>
      <c r="BH51" s="2">
        <f t="shared" si="29"/>
        <v>59047.485358905105</v>
      </c>
      <c r="BI51" s="2"/>
      <c r="BJ51" s="2"/>
      <c r="BK51" s="2"/>
      <c r="BL51" s="2"/>
      <c r="BM51" s="2"/>
      <c r="BN51" s="2"/>
      <c r="BP51" s="1" t="s">
        <v>20</v>
      </c>
      <c r="BQ51" s="5">
        <f t="shared" si="30"/>
        <v>99.999999999999986</v>
      </c>
      <c r="BR51" s="5"/>
      <c r="BS51" s="5">
        <f t="shared" si="23"/>
        <v>39.641231381749826</v>
      </c>
      <c r="BT51" s="5">
        <f t="shared" si="24"/>
        <v>29.606580376438782</v>
      </c>
      <c r="BU51" s="2"/>
      <c r="BV51" s="2"/>
      <c r="BW51" s="2"/>
      <c r="BX51" s="2"/>
      <c r="BY51" s="2"/>
      <c r="BZ51" s="2"/>
      <c r="CA51" s="2"/>
    </row>
    <row r="52" spans="3:79" ht="17">
      <c r="C52" s="1" t="s">
        <v>140</v>
      </c>
      <c r="D52" s="2">
        <v>362.45000000000005</v>
      </c>
      <c r="E52" s="2">
        <v>359.35487632997098</v>
      </c>
      <c r="F52" s="2">
        <v>363.45165814564047</v>
      </c>
      <c r="G52" s="2">
        <v>365.05431117866516</v>
      </c>
      <c r="H52" s="2">
        <v>363.75215558933257</v>
      </c>
      <c r="I52" s="2">
        <v>365.25464280779323</v>
      </c>
      <c r="J52" s="2">
        <v>369.70200497443687</v>
      </c>
      <c r="K52" s="2">
        <v>368.07931877849938</v>
      </c>
      <c r="L52" s="2">
        <v>372.7470457371839</v>
      </c>
      <c r="M52" s="2">
        <v>372.01583529086633</v>
      </c>
      <c r="N52" s="2">
        <v>368.72037999170931</v>
      </c>
      <c r="P52" s="1" t="s">
        <v>140</v>
      </c>
      <c r="Q52" s="2">
        <v>362.45</v>
      </c>
      <c r="R52" s="2">
        <v>363.04</v>
      </c>
      <c r="S52" s="2">
        <v>361.2</v>
      </c>
      <c r="T52" s="2">
        <v>362.9</v>
      </c>
      <c r="U52" s="2">
        <v>362.86</v>
      </c>
      <c r="V52" s="2">
        <v>360.34</v>
      </c>
      <c r="W52" s="2"/>
      <c r="X52" s="2"/>
      <c r="Y52" s="2"/>
      <c r="Z52" s="2"/>
      <c r="AA52" s="2"/>
      <c r="AC52" s="1" t="s">
        <v>140</v>
      </c>
      <c r="AD52" s="5">
        <f t="shared" si="25"/>
        <v>99.999999999999986</v>
      </c>
      <c r="AE52" s="5">
        <f t="shared" si="18"/>
        <v>101.02548314013839</v>
      </c>
      <c r="AF52" s="5">
        <f t="shared" si="19"/>
        <v>99.380479330558401</v>
      </c>
      <c r="AG52" s="5">
        <f t="shared" si="20"/>
        <v>99.409865569945069</v>
      </c>
      <c r="AH52" s="5">
        <f t="shared" si="20"/>
        <v>99.754735312045881</v>
      </c>
      <c r="AI52" s="5">
        <f t="shared" si="20"/>
        <v>98.654461235588059</v>
      </c>
      <c r="AJ52" s="2"/>
      <c r="AK52" s="2"/>
      <c r="AL52" s="2"/>
      <c r="AM52" s="2"/>
      <c r="AN52" s="2"/>
      <c r="AP52" s="1" t="s">
        <v>140</v>
      </c>
      <c r="AQ52" s="2">
        <v>0</v>
      </c>
      <c r="AR52" s="2"/>
      <c r="AS52" s="2">
        <v>55</v>
      </c>
      <c r="AT52" s="2">
        <v>89</v>
      </c>
      <c r="AU52" s="2">
        <f t="shared" si="26"/>
        <v>92.375715197947542</v>
      </c>
      <c r="AV52" s="2"/>
      <c r="AW52" s="2"/>
      <c r="AX52" s="2"/>
      <c r="AY52" s="2"/>
      <c r="AZ52" s="2"/>
      <c r="BA52" s="2"/>
      <c r="BC52" s="1" t="s">
        <v>140</v>
      </c>
      <c r="BD52" s="2">
        <f t="shared" si="27"/>
        <v>362.45</v>
      </c>
      <c r="BE52" s="2"/>
      <c r="BF52" s="2">
        <f t="shared" si="28"/>
        <v>306.2</v>
      </c>
      <c r="BG52" s="2">
        <f t="shared" si="29"/>
        <v>273.89999999999998</v>
      </c>
      <c r="BH52" s="2">
        <f t="shared" si="29"/>
        <v>270.48428480205246</v>
      </c>
      <c r="BI52" s="2"/>
      <c r="BJ52" s="2"/>
      <c r="BK52" s="2"/>
      <c r="BL52" s="2"/>
      <c r="BM52" s="2"/>
      <c r="BN52" s="2"/>
      <c r="BP52" s="1" t="s">
        <v>140</v>
      </c>
      <c r="BQ52" s="5">
        <f t="shared" si="30"/>
        <v>99.999999999999986</v>
      </c>
      <c r="BR52" s="5"/>
      <c r="BS52" s="5">
        <f t="shared" si="23"/>
        <v>84.247792832272935</v>
      </c>
      <c r="BT52" s="5">
        <f t="shared" si="24"/>
        <v>75.029931605422846</v>
      </c>
      <c r="BU52" s="2"/>
      <c r="BV52" s="2"/>
      <c r="BW52" s="2"/>
      <c r="BX52" s="2"/>
      <c r="BY52" s="2"/>
      <c r="BZ52" s="2"/>
      <c r="CA52" s="2"/>
    </row>
    <row r="53" spans="3:79" ht="34">
      <c r="C53" s="1" t="s">
        <v>22</v>
      </c>
      <c r="D53" s="2">
        <v>275.05</v>
      </c>
      <c r="E53" s="2">
        <v>284.68378591105864</v>
      </c>
      <c r="F53" s="2">
        <v>287.71463990554901</v>
      </c>
      <c r="G53" s="2">
        <v>305.09875245966157</v>
      </c>
      <c r="H53" s="2">
        <v>307.36106847697755</v>
      </c>
      <c r="I53" s="2">
        <v>312.39445100354197</v>
      </c>
      <c r="J53" s="2">
        <v>319.88499016135381</v>
      </c>
      <c r="K53" s="2">
        <v>316.52940181031096</v>
      </c>
      <c r="L53" s="2">
        <v>305.75904565131844</v>
      </c>
      <c r="M53" s="2">
        <v>294.10108225108223</v>
      </c>
      <c r="N53" s="2">
        <v>293.09440574576939</v>
      </c>
      <c r="P53" s="1" t="s">
        <v>22</v>
      </c>
      <c r="Q53" s="2">
        <v>275.05</v>
      </c>
      <c r="R53" s="2">
        <v>269.81</v>
      </c>
      <c r="S53" s="2">
        <v>248.2</v>
      </c>
      <c r="T53" s="2">
        <v>238</v>
      </c>
      <c r="U53" s="2">
        <v>240</v>
      </c>
      <c r="V53" s="2">
        <v>245.73</v>
      </c>
      <c r="W53" s="2"/>
      <c r="X53" s="2"/>
      <c r="Y53" s="2"/>
      <c r="Z53" s="2"/>
      <c r="AA53" s="2"/>
      <c r="AC53" s="1" t="s">
        <v>22</v>
      </c>
      <c r="AD53" s="5">
        <f t="shared" si="25"/>
        <v>100</v>
      </c>
      <c r="AE53" s="5">
        <f t="shared" si="18"/>
        <v>94.775330859304532</v>
      </c>
      <c r="AF53" s="5">
        <f t="shared" si="19"/>
        <v>86.266030842740264</v>
      </c>
      <c r="AG53" s="5">
        <f t="shared" si="20"/>
        <v>78.007529719895203</v>
      </c>
      <c r="AH53" s="5">
        <f t="shared" si="20"/>
        <v>78.084059633589177</v>
      </c>
      <c r="AI53" s="5">
        <f t="shared" si="20"/>
        <v>78.660168005741525</v>
      </c>
      <c r="AJ53" s="2"/>
      <c r="AK53" s="2"/>
      <c r="AL53" s="2"/>
      <c r="AM53" s="2"/>
      <c r="AN53" s="2"/>
      <c r="AP53" s="1" t="s">
        <v>22</v>
      </c>
      <c r="AQ53" s="2">
        <v>0</v>
      </c>
      <c r="AR53" s="2"/>
      <c r="AS53" s="2">
        <v>105</v>
      </c>
      <c r="AT53" s="2">
        <v>143</v>
      </c>
      <c r="AU53" s="2">
        <f t="shared" si="26"/>
        <v>148.42390194726403</v>
      </c>
      <c r="AV53" s="2"/>
      <c r="AW53" s="2"/>
      <c r="AX53" s="2"/>
      <c r="AY53" s="2"/>
      <c r="AZ53" s="2"/>
      <c r="BA53" s="2"/>
      <c r="BC53" s="1" t="s">
        <v>22</v>
      </c>
      <c r="BD53" s="2">
        <f t="shared" si="27"/>
        <v>275.05</v>
      </c>
      <c r="BE53" s="2"/>
      <c r="BF53" s="2">
        <f t="shared" si="28"/>
        <v>143.19999999999999</v>
      </c>
      <c r="BG53" s="2">
        <f t="shared" si="29"/>
        <v>95</v>
      </c>
      <c r="BH53" s="2">
        <f t="shared" si="29"/>
        <v>91.576098052735972</v>
      </c>
      <c r="BI53" s="2"/>
      <c r="BJ53" s="2"/>
      <c r="BK53" s="2"/>
      <c r="BL53" s="2"/>
      <c r="BM53" s="2"/>
      <c r="BN53" s="2"/>
      <c r="BP53" s="1" t="s">
        <v>22</v>
      </c>
      <c r="BQ53" s="5">
        <f t="shared" si="30"/>
        <v>100</v>
      </c>
      <c r="BR53" s="5"/>
      <c r="BS53" s="5">
        <f t="shared" si="23"/>
        <v>49.771537536987928</v>
      </c>
      <c r="BT53" s="5">
        <f t="shared" si="24"/>
        <v>31.137459341974978</v>
      </c>
      <c r="BU53" s="2"/>
      <c r="BV53" s="2"/>
      <c r="BW53" s="2"/>
      <c r="BX53" s="2"/>
      <c r="BY53" s="2"/>
      <c r="BZ53" s="2"/>
      <c r="CA53" s="2"/>
    </row>
    <row r="54" spans="3:79" ht="17">
      <c r="C54" s="1" t="s">
        <v>23</v>
      </c>
      <c r="D54" s="2">
        <v>3271909.3999999994</v>
      </c>
      <c r="E54" s="2">
        <v>3287070.2496740059</v>
      </c>
      <c r="F54" s="2">
        <v>3300282.3363414393</v>
      </c>
      <c r="G54" s="2">
        <v>3312212.2301149815</v>
      </c>
      <c r="H54" s="2">
        <v>3321591.956656015</v>
      </c>
      <c r="I54" s="2">
        <v>3313885.0909797945</v>
      </c>
      <c r="J54" s="2">
        <v>3296640.3976332075</v>
      </c>
      <c r="K54" s="2">
        <v>3302013.6451404127</v>
      </c>
      <c r="L54" s="2">
        <v>3308483.0456118891</v>
      </c>
      <c r="M54" s="2">
        <v>3305919.5100870621</v>
      </c>
      <c r="N54" s="2">
        <v>3306029.016925897</v>
      </c>
      <c r="P54" s="1" t="s">
        <v>23</v>
      </c>
      <c r="Q54" s="2">
        <v>3271909.3999999994</v>
      </c>
      <c r="R54" s="2">
        <v>3266444.9400000004</v>
      </c>
      <c r="S54" s="2">
        <v>3225064.9</v>
      </c>
      <c r="T54" s="2">
        <v>3234596.6999999993</v>
      </c>
      <c r="U54" s="2">
        <f>SUM(U33:U53)</f>
        <v>3258936.6</v>
      </c>
      <c r="V54" s="2">
        <v>3276440.3</v>
      </c>
      <c r="W54" s="2"/>
      <c r="X54" s="2"/>
      <c r="Y54" s="2"/>
      <c r="Z54" s="2"/>
      <c r="AA54" s="2"/>
      <c r="AC54" s="1" t="s">
        <v>23</v>
      </c>
      <c r="AD54" s="5">
        <f t="shared" si="25"/>
        <v>100</v>
      </c>
      <c r="AE54" s="5">
        <f t="shared" si="18"/>
        <v>99.372532130213798</v>
      </c>
      <c r="AF54" s="5">
        <f t="shared" si="19"/>
        <v>97.720878740792145</v>
      </c>
      <c r="AG54" s="5">
        <f t="shared" si="20"/>
        <v>97.656686084022823</v>
      </c>
      <c r="AH54" s="5">
        <f t="shared" si="20"/>
        <v>98.113694954900694</v>
      </c>
      <c r="AI54" s="5">
        <f t="shared" si="20"/>
        <v>98.870063688034421</v>
      </c>
      <c r="AJ54" s="2"/>
      <c r="AK54" s="2"/>
      <c r="AL54" s="2"/>
      <c r="AM54" s="2"/>
      <c r="AN54" s="2"/>
      <c r="AP54" s="1" t="s">
        <v>23</v>
      </c>
      <c r="AQ54" s="2">
        <v>0</v>
      </c>
      <c r="AR54" s="2"/>
      <c r="AS54" s="2">
        <f>SUM(AS33:AS53)</f>
        <v>1065792</v>
      </c>
      <c r="AT54" s="2">
        <v>1412546</v>
      </c>
      <c r="AU54" s="39">
        <v>1466123</v>
      </c>
      <c r="AV54" s="47">
        <v>123977</v>
      </c>
      <c r="AW54" s="2"/>
      <c r="AX54" s="2"/>
      <c r="AY54" s="2"/>
      <c r="AZ54" s="2"/>
      <c r="BA54" s="2"/>
      <c r="BC54" s="1" t="s">
        <v>23</v>
      </c>
      <c r="BD54" s="2">
        <f t="shared" ref="BD54" si="31">Q54-AQ54</f>
        <v>3271909.3999999994</v>
      </c>
      <c r="BE54" s="2"/>
      <c r="BF54" s="2">
        <f t="shared" ref="BF54" si="32">S54-AS54</f>
        <v>2159272.9</v>
      </c>
      <c r="BG54" s="2">
        <f>T54-AT54</f>
        <v>1822050.6999999993</v>
      </c>
      <c r="BH54" s="2">
        <f>U54-AU54</f>
        <v>1792813.6</v>
      </c>
      <c r="BI54" s="2">
        <f>V54-AV54</f>
        <v>3152463.3</v>
      </c>
      <c r="BJ54" s="2"/>
      <c r="BK54" s="2"/>
      <c r="BL54" s="2"/>
      <c r="BM54" s="2"/>
      <c r="BN54" s="2"/>
      <c r="BP54" s="1" t="s">
        <v>23</v>
      </c>
      <c r="BQ54" s="5">
        <f>BD54*100/D54</f>
        <v>100</v>
      </c>
      <c r="BR54" s="5"/>
      <c r="BS54" s="5">
        <f t="shared" si="23"/>
        <v>65.426914425560426</v>
      </c>
      <c r="BT54" s="5">
        <f t="shared" si="24"/>
        <v>55.010083092916666</v>
      </c>
      <c r="BU54" s="5">
        <f t="shared" si="24"/>
        <v>53.974528581316179</v>
      </c>
      <c r="BV54" s="5">
        <f t="shared" si="24"/>
        <v>95.128926123021728</v>
      </c>
      <c r="BW54" s="2"/>
      <c r="BX54" s="2"/>
      <c r="BY54" s="2"/>
      <c r="BZ54" s="2"/>
      <c r="CA54" s="2"/>
    </row>
    <row r="55" spans="3:79">
      <c r="AP55" s="1"/>
      <c r="AU55" s="36" t="s">
        <v>326</v>
      </c>
      <c r="BC55" s="1"/>
      <c r="BP55" s="1"/>
    </row>
    <row r="56" spans="3:79">
      <c r="AP56" s="1"/>
      <c r="AU56" s="36" t="s">
        <v>327</v>
      </c>
      <c r="BC56" s="1"/>
      <c r="BP56" s="1"/>
    </row>
    <row r="57" spans="3:79" ht="17">
      <c r="C57" s="11" t="s">
        <v>142</v>
      </c>
      <c r="P57" s="11" t="s">
        <v>142</v>
      </c>
      <c r="AC57" s="11" t="s">
        <v>142</v>
      </c>
      <c r="AP57" s="11" t="s">
        <v>142</v>
      </c>
      <c r="AU57" s="38">
        <f>AU54/AT54</f>
        <v>1.0379293842466015</v>
      </c>
      <c r="BC57" s="11" t="s">
        <v>142</v>
      </c>
      <c r="BP57" s="11" t="s">
        <v>142</v>
      </c>
    </row>
    <row r="59" spans="3:79">
      <c r="D59" s="10" t="s">
        <v>126</v>
      </c>
      <c r="E59" s="10" t="s">
        <v>127</v>
      </c>
      <c r="F59" s="10" t="s">
        <v>128</v>
      </c>
      <c r="G59" s="10" t="s">
        <v>129</v>
      </c>
      <c r="H59" s="10" t="s">
        <v>130</v>
      </c>
      <c r="I59" s="10" t="s">
        <v>131</v>
      </c>
      <c r="J59" s="10" t="s">
        <v>132</v>
      </c>
      <c r="K59" s="10" t="s">
        <v>133</v>
      </c>
      <c r="L59" s="10" t="s">
        <v>134</v>
      </c>
      <c r="M59" s="10" t="s">
        <v>135</v>
      </c>
      <c r="N59" s="10" t="s">
        <v>136</v>
      </c>
      <c r="Q59" s="10" t="s">
        <v>126</v>
      </c>
      <c r="R59" s="10" t="s">
        <v>127</v>
      </c>
      <c r="S59" s="10" t="s">
        <v>128</v>
      </c>
      <c r="T59" s="10" t="s">
        <v>129</v>
      </c>
      <c r="U59" s="10" t="s">
        <v>130</v>
      </c>
      <c r="V59" s="10" t="s">
        <v>131</v>
      </c>
      <c r="W59" s="10" t="s">
        <v>132</v>
      </c>
      <c r="X59" s="10" t="s">
        <v>133</v>
      </c>
      <c r="Y59" s="10" t="s">
        <v>134</v>
      </c>
      <c r="Z59" s="10" t="s">
        <v>135</v>
      </c>
      <c r="AA59" s="10" t="s">
        <v>136</v>
      </c>
      <c r="AD59" s="10" t="s">
        <v>126</v>
      </c>
      <c r="AE59" s="10" t="s">
        <v>127</v>
      </c>
      <c r="AF59" s="10" t="s">
        <v>128</v>
      </c>
      <c r="AG59" s="10" t="s">
        <v>129</v>
      </c>
      <c r="AH59" s="10" t="s">
        <v>130</v>
      </c>
      <c r="AI59" s="10" t="s">
        <v>131</v>
      </c>
      <c r="AJ59" s="10" t="s">
        <v>132</v>
      </c>
      <c r="AK59" s="10" t="s">
        <v>133</v>
      </c>
      <c r="AL59" s="10" t="s">
        <v>134</v>
      </c>
      <c r="AM59" s="10" t="s">
        <v>135</v>
      </c>
      <c r="AN59" s="10" t="s">
        <v>136</v>
      </c>
      <c r="AQ59" s="10" t="s">
        <v>126</v>
      </c>
      <c r="AR59" s="10" t="s">
        <v>127</v>
      </c>
      <c r="AS59" s="10" t="s">
        <v>128</v>
      </c>
      <c r="AT59" s="10" t="s">
        <v>129</v>
      </c>
      <c r="AU59" s="10" t="s">
        <v>130</v>
      </c>
      <c r="AV59" s="10" t="s">
        <v>131</v>
      </c>
      <c r="AW59" s="10" t="s">
        <v>132</v>
      </c>
      <c r="AX59" s="10" t="s">
        <v>133</v>
      </c>
      <c r="AY59" s="10" t="s">
        <v>134</v>
      </c>
      <c r="AZ59" s="10" t="s">
        <v>135</v>
      </c>
      <c r="BA59" s="10" t="s">
        <v>136</v>
      </c>
      <c r="BD59" s="10" t="s">
        <v>126</v>
      </c>
      <c r="BE59" s="10" t="s">
        <v>127</v>
      </c>
      <c r="BF59" s="10" t="s">
        <v>128</v>
      </c>
      <c r="BG59" s="10" t="s">
        <v>129</v>
      </c>
      <c r="BH59" s="10" t="s">
        <v>130</v>
      </c>
      <c r="BI59" s="10" t="s">
        <v>131</v>
      </c>
      <c r="BJ59" s="10" t="s">
        <v>132</v>
      </c>
      <c r="BK59" s="10" t="s">
        <v>133</v>
      </c>
      <c r="BL59" s="10" t="s">
        <v>134</v>
      </c>
      <c r="BM59" s="10" t="s">
        <v>135</v>
      </c>
      <c r="BN59" s="10" t="s">
        <v>136</v>
      </c>
      <c r="BQ59" s="10" t="s">
        <v>126</v>
      </c>
      <c r="BR59" s="10" t="s">
        <v>127</v>
      </c>
      <c r="BS59" s="10" t="s">
        <v>128</v>
      </c>
      <c r="BT59" s="10" t="s">
        <v>129</v>
      </c>
      <c r="BU59" s="10" t="s">
        <v>130</v>
      </c>
      <c r="BV59" s="10" t="s">
        <v>131</v>
      </c>
      <c r="BW59" s="10" t="s">
        <v>132</v>
      </c>
      <c r="BX59" s="10" t="s">
        <v>133</v>
      </c>
      <c r="BY59" s="10" t="s">
        <v>134</v>
      </c>
      <c r="BZ59" s="10" t="s">
        <v>135</v>
      </c>
      <c r="CA59" s="10" t="s">
        <v>136</v>
      </c>
    </row>
    <row r="60" spans="3:79" ht="34">
      <c r="C60" s="1" t="s">
        <v>137</v>
      </c>
      <c r="D60" s="2">
        <f>D6+D33</f>
        <v>1110018.8631440306</v>
      </c>
      <c r="E60" s="2">
        <f t="shared" ref="E60:N60" si="33">E6+E33</f>
        <v>1102708.0687392436</v>
      </c>
      <c r="F60" s="2">
        <f t="shared" si="33"/>
        <v>1111243.8771311189</v>
      </c>
      <c r="G60" s="2">
        <f t="shared" si="33"/>
        <v>1138423.9666834332</v>
      </c>
      <c r="H60" s="2">
        <f t="shared" si="33"/>
        <v>1112906.8074447629</v>
      </c>
      <c r="I60" s="2">
        <f t="shared" si="33"/>
        <v>1067908.5469054603</v>
      </c>
      <c r="J60" s="2">
        <f t="shared" si="33"/>
        <v>1041742.006694756</v>
      </c>
      <c r="K60" s="2">
        <f t="shared" si="33"/>
        <v>1067104.0497262962</v>
      </c>
      <c r="L60" s="2">
        <f t="shared" si="33"/>
        <v>1075506.5459442586</v>
      </c>
      <c r="M60" s="2">
        <f t="shared" si="33"/>
        <v>1071161.82895419</v>
      </c>
      <c r="N60" s="2">
        <f t="shared" si="33"/>
        <v>1104724.1474408857</v>
      </c>
      <c r="P60" s="1" t="s">
        <v>137</v>
      </c>
      <c r="Q60" s="2">
        <f>Q6+Q33</f>
        <v>1110018.8631440306</v>
      </c>
      <c r="R60" s="2">
        <f t="shared" ref="R60:AA60" si="34">R6+R33</f>
        <v>1113837.8826856385</v>
      </c>
      <c r="S60" s="2">
        <f t="shared" si="34"/>
        <v>1123397.4192711357</v>
      </c>
      <c r="T60" s="2">
        <f t="shared" si="34"/>
        <v>1158856.6998091761</v>
      </c>
      <c r="U60" s="2">
        <f t="shared" si="34"/>
        <v>1121198.2794789679</v>
      </c>
      <c r="V60" s="2">
        <f t="shared" si="34"/>
        <v>1068304.4769078237</v>
      </c>
      <c r="W60" s="2">
        <f t="shared" si="34"/>
        <v>0</v>
      </c>
      <c r="X60" s="2">
        <f t="shared" si="34"/>
        <v>0</v>
      </c>
      <c r="Y60" s="2">
        <f t="shared" si="34"/>
        <v>0</v>
      </c>
      <c r="Z60" s="2">
        <f t="shared" si="34"/>
        <v>0</v>
      </c>
      <c r="AA60" s="2">
        <f t="shared" si="34"/>
        <v>0</v>
      </c>
      <c r="AC60" s="1" t="s">
        <v>137</v>
      </c>
      <c r="AD60" s="5">
        <f>Q60*100/D60</f>
        <v>100</v>
      </c>
      <c r="AE60" s="5">
        <f t="shared" ref="AE60:AE81" si="35">R60*100/E60</f>
        <v>101.00931645119093</v>
      </c>
      <c r="AF60" s="5">
        <f t="shared" ref="AF60:AF81" si="36">S60*100/F60</f>
        <v>101.09368810844595</v>
      </c>
      <c r="AG60" s="5">
        <f t="shared" ref="AG60:AI81" si="37">T60*100/G60</f>
        <v>101.79482633216776</v>
      </c>
      <c r="AH60" s="5">
        <f>U60*100/H60</f>
        <v>100.74502842275197</v>
      </c>
      <c r="AI60" s="5">
        <f>V60*100/I60</f>
        <v>100.03707527236398</v>
      </c>
      <c r="AJ60" s="2"/>
      <c r="AK60" s="2"/>
      <c r="AL60" s="2"/>
      <c r="AM60" s="2"/>
      <c r="AN60" s="2"/>
      <c r="AP60" s="1" t="s">
        <v>137</v>
      </c>
      <c r="AQ60" s="2">
        <f>AQ6+AQ33</f>
        <v>0</v>
      </c>
      <c r="AR60" s="2">
        <f t="shared" ref="AR60:AU60" si="38">AR6+AR33</f>
        <v>0</v>
      </c>
      <c r="AS60" s="2">
        <f t="shared" si="38"/>
        <v>9693.9500000000007</v>
      </c>
      <c r="AT60" s="2">
        <f t="shared" si="38"/>
        <v>14020.105263157895</v>
      </c>
      <c r="AU60" s="2">
        <f t="shared" si="38"/>
        <v>13025.669513097357</v>
      </c>
      <c r="AV60" s="2"/>
      <c r="AW60" s="2"/>
      <c r="AX60" s="2"/>
      <c r="AY60" s="2"/>
      <c r="AZ60" s="2"/>
      <c r="BA60" s="2"/>
      <c r="BC60" s="1" t="s">
        <v>137</v>
      </c>
      <c r="BD60" s="2">
        <f>BD6+BD33</f>
        <v>1110018.8631440306</v>
      </c>
      <c r="BE60" s="2"/>
      <c r="BF60" s="2">
        <f t="shared" ref="BF60:BH60" si="39">BF6+BF33</f>
        <v>1113703.469271136</v>
      </c>
      <c r="BG60" s="2">
        <f t="shared" si="39"/>
        <v>1144836.5945460182</v>
      </c>
      <c r="BH60" s="2">
        <f t="shared" si="39"/>
        <v>1108172.6099658706</v>
      </c>
      <c r="BI60" s="2"/>
      <c r="BJ60" s="2"/>
      <c r="BK60" s="2"/>
      <c r="BL60" s="2"/>
      <c r="BM60" s="2"/>
      <c r="BN60" s="2"/>
      <c r="BP60" s="1" t="s">
        <v>137</v>
      </c>
      <c r="BQ60" s="5">
        <f>BD60*100/D60</f>
        <v>100</v>
      </c>
      <c r="BR60" s="5"/>
      <c r="BS60" s="5">
        <f t="shared" ref="BS60:BS81" si="40">BF60*100/F60</f>
        <v>100.22133684519072</v>
      </c>
      <c r="BT60" s="5">
        <f t="shared" ref="BT60:BT81" si="41">BG60*100/G60</f>
        <v>100.56328995613708</v>
      </c>
      <c r="BU60" s="2"/>
      <c r="BV60" s="2"/>
      <c r="BW60" s="2"/>
      <c r="BX60" s="2"/>
      <c r="BY60" s="2"/>
      <c r="BZ60" s="2"/>
      <c r="CA60" s="2"/>
    </row>
    <row r="61" spans="3:79" ht="17">
      <c r="C61" s="1" t="s">
        <v>3</v>
      </c>
      <c r="D61" s="2">
        <f t="shared" ref="D61:N81" si="42">D7+D34</f>
        <v>21911.15</v>
      </c>
      <c r="E61" s="2">
        <f t="shared" si="42"/>
        <v>22123.6876673033</v>
      </c>
      <c r="F61" s="2">
        <f t="shared" si="42"/>
        <v>22164.198734032419</v>
      </c>
      <c r="G61" s="2">
        <f t="shared" si="42"/>
        <v>22190.202937728158</v>
      </c>
      <c r="H61" s="2">
        <f t="shared" si="42"/>
        <v>22268.534542504702</v>
      </c>
      <c r="I61" s="2">
        <f t="shared" si="42"/>
        <v>22419.905999259296</v>
      </c>
      <c r="J61" s="2">
        <f t="shared" si="42"/>
        <v>22310.795879081026</v>
      </c>
      <c r="K61" s="2">
        <f t="shared" si="42"/>
        <v>22250.920644586444</v>
      </c>
      <c r="L61" s="2">
        <f t="shared" si="42"/>
        <v>22023.450833630333</v>
      </c>
      <c r="M61" s="2">
        <f t="shared" si="42"/>
        <v>21921.388101561926</v>
      </c>
      <c r="N61" s="2">
        <f t="shared" si="42"/>
        <v>21728.78266386273</v>
      </c>
      <c r="P61" s="1" t="s">
        <v>3</v>
      </c>
      <c r="Q61" s="2">
        <f t="shared" ref="Q61:AA61" si="43">Q7+Q34</f>
        <v>21911.149999999998</v>
      </c>
      <c r="R61" s="2">
        <f t="shared" si="43"/>
        <v>21766.22</v>
      </c>
      <c r="S61" s="2">
        <f t="shared" si="43"/>
        <v>21304.85</v>
      </c>
      <c r="T61" s="2">
        <f t="shared" si="43"/>
        <v>21341.649999999998</v>
      </c>
      <c r="U61" s="2">
        <f t="shared" si="43"/>
        <v>21546.91</v>
      </c>
      <c r="V61" s="2">
        <f t="shared" si="43"/>
        <v>21699.13</v>
      </c>
      <c r="W61" s="2">
        <f t="shared" si="43"/>
        <v>0</v>
      </c>
      <c r="X61" s="2">
        <f t="shared" si="43"/>
        <v>0</v>
      </c>
      <c r="Y61" s="2">
        <f t="shared" si="43"/>
        <v>0</v>
      </c>
      <c r="Z61" s="2">
        <f t="shared" si="43"/>
        <v>0</v>
      </c>
      <c r="AA61" s="2">
        <f t="shared" si="43"/>
        <v>0</v>
      </c>
      <c r="AC61" s="1" t="s">
        <v>3</v>
      </c>
      <c r="AD61" s="5">
        <f t="shared" ref="AD61:AD81" si="44">Q61*100/D61</f>
        <v>100</v>
      </c>
      <c r="AE61" s="5">
        <f t="shared" si="35"/>
        <v>98.384231088962608</v>
      </c>
      <c r="AF61" s="5">
        <f t="shared" si="36"/>
        <v>96.122807125380461</v>
      </c>
      <c r="AG61" s="5">
        <f t="shared" si="37"/>
        <v>96.17600190449167</v>
      </c>
      <c r="AH61" s="5">
        <f t="shared" si="37"/>
        <v>96.759443055728198</v>
      </c>
      <c r="AI61" s="5">
        <f t="shared" si="37"/>
        <v>96.785106952352479</v>
      </c>
      <c r="AJ61" s="2"/>
      <c r="AK61" s="2"/>
      <c r="AL61" s="2"/>
      <c r="AM61" s="2"/>
      <c r="AN61" s="2"/>
      <c r="AP61" s="1" t="s">
        <v>3</v>
      </c>
      <c r="AQ61" s="2">
        <f t="shared" ref="AQ61:AU61" si="45">AQ7+AQ34</f>
        <v>0</v>
      </c>
      <c r="AR61" s="2">
        <f t="shared" si="45"/>
        <v>0</v>
      </c>
      <c r="AS61" s="2">
        <f t="shared" si="45"/>
        <v>1089.5999999999999</v>
      </c>
      <c r="AT61" s="2">
        <f t="shared" si="45"/>
        <v>1385.2631578947369</v>
      </c>
      <c r="AU61" s="2">
        <f t="shared" si="45"/>
        <v>981.78800737580696</v>
      </c>
      <c r="AV61" s="2"/>
      <c r="AW61" s="2"/>
      <c r="AX61" s="2"/>
      <c r="AY61" s="2"/>
      <c r="AZ61" s="2"/>
      <c r="BA61" s="2"/>
      <c r="BC61" s="1" t="s">
        <v>3</v>
      </c>
      <c r="BD61" s="2">
        <f t="shared" ref="BD61:BH61" si="46">BD7+BD34</f>
        <v>21911.149999999998</v>
      </c>
      <c r="BE61" s="2"/>
      <c r="BF61" s="2">
        <f t="shared" si="46"/>
        <v>20215.25</v>
      </c>
      <c r="BG61" s="2">
        <f t="shared" si="46"/>
        <v>19956.386842105261</v>
      </c>
      <c r="BH61" s="2">
        <f t="shared" si="46"/>
        <v>20565.121992624194</v>
      </c>
      <c r="BI61" s="2"/>
      <c r="BJ61" s="2"/>
      <c r="BK61" s="2"/>
      <c r="BL61" s="2"/>
      <c r="BM61" s="2"/>
      <c r="BN61" s="2"/>
      <c r="BP61" s="1" t="s">
        <v>3</v>
      </c>
      <c r="BQ61" s="5">
        <f t="shared" ref="BQ61:BQ81" si="47">BD61*100/D61</f>
        <v>100</v>
      </c>
      <c r="BR61" s="5"/>
      <c r="BS61" s="5">
        <f t="shared" si="40"/>
        <v>91.206771075194027</v>
      </c>
      <c r="BT61" s="5">
        <f t="shared" si="41"/>
        <v>89.933322818670916</v>
      </c>
      <c r="BU61" s="2"/>
      <c r="BV61" s="2"/>
      <c r="BW61" s="2"/>
      <c r="BX61" s="2"/>
      <c r="BY61" s="2"/>
      <c r="BZ61" s="2"/>
      <c r="CA61" s="2"/>
    </row>
    <row r="62" spans="3:79" ht="17">
      <c r="C62" s="1" t="s">
        <v>4</v>
      </c>
      <c r="D62" s="2">
        <f t="shared" si="42"/>
        <v>2076148.15</v>
      </c>
      <c r="E62" s="2">
        <f t="shared" si="42"/>
        <v>2082554.8627122801</v>
      </c>
      <c r="F62" s="2">
        <f t="shared" si="42"/>
        <v>2089120.165789515</v>
      </c>
      <c r="G62" s="2">
        <f t="shared" si="42"/>
        <v>2095906.5443400028</v>
      </c>
      <c r="H62" s="2">
        <f t="shared" si="42"/>
        <v>2106208.2930287491</v>
      </c>
      <c r="I62" s="2">
        <f t="shared" si="42"/>
        <v>2116587.6549489964</v>
      </c>
      <c r="J62" s="2">
        <f t="shared" si="42"/>
        <v>2092253.6971378683</v>
      </c>
      <c r="K62" s="2">
        <f t="shared" si="42"/>
        <v>2104268.7379049785</v>
      </c>
      <c r="L62" s="2">
        <f t="shared" si="42"/>
        <v>2108328.669180146</v>
      </c>
      <c r="M62" s="2">
        <f t="shared" si="42"/>
        <v>2111602.0104161804</v>
      </c>
      <c r="N62" s="2">
        <f t="shared" si="42"/>
        <v>2099856.4897240144</v>
      </c>
      <c r="P62" s="1" t="s">
        <v>4</v>
      </c>
      <c r="Q62" s="2">
        <f t="shared" ref="Q62:AA62" si="48">Q8+Q35</f>
        <v>2076148.15</v>
      </c>
      <c r="R62" s="2">
        <f t="shared" si="48"/>
        <v>2057369.2099999997</v>
      </c>
      <c r="S62" s="2">
        <f t="shared" si="48"/>
        <v>1997581.7999999998</v>
      </c>
      <c r="T62" s="2">
        <f t="shared" si="48"/>
        <v>1999560.95</v>
      </c>
      <c r="U62" s="2">
        <f t="shared" si="48"/>
        <v>2010759.1699999997</v>
      </c>
      <c r="V62" s="2">
        <f t="shared" si="48"/>
        <v>2026573.7300000002</v>
      </c>
      <c r="W62" s="2">
        <f t="shared" si="48"/>
        <v>0</v>
      </c>
      <c r="X62" s="2">
        <f t="shared" si="48"/>
        <v>0</v>
      </c>
      <c r="Y62" s="2">
        <f t="shared" si="48"/>
        <v>0</v>
      </c>
      <c r="Z62" s="2">
        <f t="shared" si="48"/>
        <v>0</v>
      </c>
      <c r="AA62" s="2">
        <f t="shared" si="48"/>
        <v>0</v>
      </c>
      <c r="AC62" s="1" t="s">
        <v>4</v>
      </c>
      <c r="AD62" s="5">
        <f t="shared" si="44"/>
        <v>100</v>
      </c>
      <c r="AE62" s="5">
        <f t="shared" si="35"/>
        <v>98.790636772013812</v>
      </c>
      <c r="AF62" s="5">
        <f t="shared" si="36"/>
        <v>95.618329319274878</v>
      </c>
      <c r="AG62" s="5">
        <f t="shared" si="37"/>
        <v>95.403154086226593</v>
      </c>
      <c r="AH62" s="5">
        <f t="shared" si="37"/>
        <v>95.468201158229576</v>
      </c>
      <c r="AI62" s="5">
        <f t="shared" si="37"/>
        <v>95.747214874917844</v>
      </c>
      <c r="AJ62" s="2"/>
      <c r="AK62" s="2"/>
      <c r="AL62" s="2"/>
      <c r="AM62" s="2"/>
      <c r="AN62" s="2"/>
      <c r="AP62" s="1" t="s">
        <v>4</v>
      </c>
      <c r="AQ62" s="2">
        <f t="shared" ref="AQ62:AU62" si="49">AQ8+AQ35</f>
        <v>0</v>
      </c>
      <c r="AR62" s="2">
        <f t="shared" si="49"/>
        <v>0</v>
      </c>
      <c r="AS62" s="2">
        <f t="shared" si="49"/>
        <v>253249.24999999997</v>
      </c>
      <c r="AT62" s="2">
        <f t="shared" si="49"/>
        <v>398427.73684210522</v>
      </c>
      <c r="AU62" s="2">
        <f t="shared" si="49"/>
        <v>310842.54824324977</v>
      </c>
      <c r="AV62" s="2"/>
      <c r="AW62" s="2"/>
      <c r="AX62" s="2"/>
      <c r="AY62" s="2"/>
      <c r="AZ62" s="2"/>
      <c r="BA62" s="2"/>
      <c r="BC62" s="1" t="s">
        <v>4</v>
      </c>
      <c r="BD62" s="2">
        <f t="shared" ref="BD62:BH62" si="50">BD8+BD35</f>
        <v>2076148.15</v>
      </c>
      <c r="BE62" s="2"/>
      <c r="BF62" s="2">
        <f t="shared" si="50"/>
        <v>1744332.5499999998</v>
      </c>
      <c r="BG62" s="2">
        <f t="shared" si="50"/>
        <v>1601133.2131578948</v>
      </c>
      <c r="BH62" s="2">
        <f t="shared" si="50"/>
        <v>1699916.6217567499</v>
      </c>
      <c r="BI62" s="2"/>
      <c r="BJ62" s="2"/>
      <c r="BK62" s="2"/>
      <c r="BL62" s="2"/>
      <c r="BM62" s="2"/>
      <c r="BN62" s="2"/>
      <c r="BP62" s="1" t="s">
        <v>4</v>
      </c>
      <c r="BQ62" s="5">
        <f t="shared" si="47"/>
        <v>100</v>
      </c>
      <c r="BR62" s="5"/>
      <c r="BS62" s="5">
        <f t="shared" si="40"/>
        <v>83.496037162648605</v>
      </c>
      <c r="BT62" s="5">
        <f t="shared" si="41"/>
        <v>76.393349573804059</v>
      </c>
      <c r="BU62" s="2"/>
      <c r="BV62" s="2"/>
      <c r="BW62" s="2"/>
      <c r="BX62" s="2"/>
      <c r="BY62" s="2"/>
      <c r="BZ62" s="2"/>
      <c r="CA62" s="2"/>
    </row>
    <row r="63" spans="3:79" ht="34">
      <c r="C63" s="1" t="s">
        <v>5</v>
      </c>
      <c r="D63" s="2">
        <f t="shared" si="42"/>
        <v>35898.100000000006</v>
      </c>
      <c r="E63" s="2">
        <f t="shared" si="42"/>
        <v>35980.775327079624</v>
      </c>
      <c r="F63" s="2">
        <f t="shared" si="42"/>
        <v>36000.471166816744</v>
      </c>
      <c r="G63" s="2">
        <f t="shared" si="42"/>
        <v>36057.335747139943</v>
      </c>
      <c r="H63" s="2">
        <f t="shared" si="42"/>
        <v>36137.401892372029</v>
      </c>
      <c r="I63" s="2">
        <f t="shared" si="42"/>
        <v>36121.607732497221</v>
      </c>
      <c r="J63" s="2">
        <f t="shared" si="42"/>
        <v>36088.082706956498</v>
      </c>
      <c r="K63" s="2">
        <f t="shared" si="42"/>
        <v>36015.445343883213</v>
      </c>
      <c r="L63" s="2">
        <f t="shared" si="42"/>
        <v>36003.286215061002</v>
      </c>
      <c r="M63" s="2">
        <f t="shared" si="42"/>
        <v>35521.871333147101</v>
      </c>
      <c r="N63" s="2">
        <f t="shared" si="42"/>
        <v>35268.048329795929</v>
      </c>
      <c r="P63" s="1" t="s">
        <v>5</v>
      </c>
      <c r="Q63" s="2">
        <f t="shared" ref="Q63:AA63" si="51">Q9+Q36</f>
        <v>35898.100000000006</v>
      </c>
      <c r="R63" s="2">
        <f t="shared" si="51"/>
        <v>35809.079999999994</v>
      </c>
      <c r="S63" s="2">
        <f t="shared" si="51"/>
        <v>35557.450000000004</v>
      </c>
      <c r="T63" s="2">
        <f t="shared" si="51"/>
        <v>35542.949999999997</v>
      </c>
      <c r="U63" s="2">
        <f t="shared" si="51"/>
        <v>35703.399999999994</v>
      </c>
      <c r="V63" s="2">
        <f t="shared" si="51"/>
        <v>35871.99</v>
      </c>
      <c r="W63" s="2">
        <f t="shared" si="51"/>
        <v>0</v>
      </c>
      <c r="X63" s="2">
        <f t="shared" si="51"/>
        <v>0</v>
      </c>
      <c r="Y63" s="2">
        <f t="shared" si="51"/>
        <v>0</v>
      </c>
      <c r="Z63" s="2">
        <f t="shared" si="51"/>
        <v>0</v>
      </c>
      <c r="AA63" s="2">
        <f t="shared" si="51"/>
        <v>0</v>
      </c>
      <c r="AC63" s="1" t="s">
        <v>5</v>
      </c>
      <c r="AD63" s="5">
        <f t="shared" si="44"/>
        <v>100</v>
      </c>
      <c r="AE63" s="5">
        <f t="shared" si="35"/>
        <v>99.522813709491118</v>
      </c>
      <c r="AF63" s="5">
        <f t="shared" si="36"/>
        <v>98.769401753760675</v>
      </c>
      <c r="AG63" s="5">
        <f t="shared" si="37"/>
        <v>98.573422754395409</v>
      </c>
      <c r="AH63" s="5">
        <f t="shared" si="37"/>
        <v>98.799022979945761</v>
      </c>
      <c r="AI63" s="5">
        <f t="shared" si="37"/>
        <v>99.308951765531049</v>
      </c>
      <c r="AJ63" s="2"/>
      <c r="AK63" s="2"/>
      <c r="AL63" s="2"/>
      <c r="AM63" s="2"/>
      <c r="AN63" s="2"/>
      <c r="AP63" s="1" t="s">
        <v>5</v>
      </c>
      <c r="AQ63" s="2">
        <f t="shared" ref="AQ63:AU63" si="52">AQ9+AQ36</f>
        <v>0</v>
      </c>
      <c r="AR63" s="2">
        <f t="shared" si="52"/>
        <v>0</v>
      </c>
      <c r="AS63" s="2">
        <f t="shared" si="52"/>
        <v>668.95</v>
      </c>
      <c r="AT63" s="2">
        <f t="shared" si="52"/>
        <v>1029.2105263157896</v>
      </c>
      <c r="AU63" s="2">
        <f t="shared" si="52"/>
        <v>821.25062340995487</v>
      </c>
      <c r="AV63" s="2"/>
      <c r="AW63" s="2"/>
      <c r="AX63" s="2"/>
      <c r="AY63" s="2"/>
      <c r="AZ63" s="2"/>
      <c r="BA63" s="2"/>
      <c r="BC63" s="1" t="s">
        <v>5</v>
      </c>
      <c r="BD63" s="2">
        <f t="shared" ref="BD63:BH63" si="53">BD9+BD36</f>
        <v>35898.100000000006</v>
      </c>
      <c r="BE63" s="2"/>
      <c r="BF63" s="2">
        <f t="shared" si="53"/>
        <v>34888.500000000007</v>
      </c>
      <c r="BG63" s="2">
        <f t="shared" si="53"/>
        <v>34513.739473684211</v>
      </c>
      <c r="BH63" s="2">
        <f t="shared" si="53"/>
        <v>34882.149376590045</v>
      </c>
      <c r="BI63" s="2"/>
      <c r="BJ63" s="2"/>
      <c r="BK63" s="2"/>
      <c r="BL63" s="2"/>
      <c r="BM63" s="2"/>
      <c r="BN63" s="2"/>
      <c r="BP63" s="1" t="s">
        <v>5</v>
      </c>
      <c r="BQ63" s="5">
        <f t="shared" si="47"/>
        <v>100</v>
      </c>
      <c r="BR63" s="5"/>
      <c r="BS63" s="5">
        <f t="shared" si="40"/>
        <v>96.91123162898576</v>
      </c>
      <c r="BT63" s="5">
        <f t="shared" si="41"/>
        <v>95.719050668966389</v>
      </c>
      <c r="BU63" s="2"/>
      <c r="BV63" s="2"/>
      <c r="BW63" s="2"/>
      <c r="BX63" s="2"/>
      <c r="BY63" s="2"/>
      <c r="BZ63" s="2"/>
      <c r="CA63" s="2"/>
    </row>
    <row r="64" spans="3:79" ht="17">
      <c r="C64" s="1" t="s">
        <v>138</v>
      </c>
      <c r="D64" s="2">
        <f t="shared" si="42"/>
        <v>145300.9</v>
      </c>
      <c r="E64" s="2">
        <f t="shared" si="42"/>
        <v>146423.04609004263</v>
      </c>
      <c r="F64" s="2">
        <f t="shared" si="42"/>
        <v>147431.24741247387</v>
      </c>
      <c r="G64" s="2">
        <f t="shared" si="42"/>
        <v>148812.83808881568</v>
      </c>
      <c r="H64" s="2">
        <f t="shared" si="42"/>
        <v>152140.5480481784</v>
      </c>
      <c r="I64" s="2">
        <f t="shared" si="42"/>
        <v>157133.95145327522</v>
      </c>
      <c r="J64" s="2">
        <f t="shared" si="42"/>
        <v>158250.41089082311</v>
      </c>
      <c r="K64" s="2">
        <f t="shared" si="42"/>
        <v>155007.82206107321</v>
      </c>
      <c r="L64" s="2">
        <f t="shared" si="42"/>
        <v>151006.76808064675</v>
      </c>
      <c r="M64" s="2">
        <f t="shared" si="42"/>
        <v>150617.49100117304</v>
      </c>
      <c r="N64" s="2">
        <f t="shared" si="42"/>
        <v>151429.38891634537</v>
      </c>
      <c r="P64" s="1" t="s">
        <v>138</v>
      </c>
      <c r="Q64" s="2">
        <f t="shared" ref="Q64:AA64" si="54">Q10+Q37</f>
        <v>145300.9</v>
      </c>
      <c r="R64" s="2">
        <f t="shared" si="54"/>
        <v>145248.74000000002</v>
      </c>
      <c r="S64" s="2">
        <f t="shared" si="54"/>
        <v>143542.59999999998</v>
      </c>
      <c r="T64" s="2">
        <f t="shared" si="54"/>
        <v>144170.1</v>
      </c>
      <c r="U64" s="2">
        <f t="shared" si="54"/>
        <v>147388.46</v>
      </c>
      <c r="V64" s="2">
        <f t="shared" si="54"/>
        <v>153492.78</v>
      </c>
      <c r="W64" s="2">
        <f t="shared" si="54"/>
        <v>0</v>
      </c>
      <c r="X64" s="2">
        <f t="shared" si="54"/>
        <v>0</v>
      </c>
      <c r="Y64" s="2">
        <f t="shared" si="54"/>
        <v>0</v>
      </c>
      <c r="Z64" s="2">
        <f t="shared" si="54"/>
        <v>0</v>
      </c>
      <c r="AA64" s="2">
        <f t="shared" si="54"/>
        <v>0</v>
      </c>
      <c r="AC64" s="1" t="s">
        <v>138</v>
      </c>
      <c r="AD64" s="5">
        <f t="shared" si="44"/>
        <v>100</v>
      </c>
      <c r="AE64" s="5">
        <f t="shared" si="35"/>
        <v>99.198004602827027</v>
      </c>
      <c r="AF64" s="5">
        <f t="shared" si="36"/>
        <v>97.362399436535682</v>
      </c>
      <c r="AG64" s="5">
        <f t="shared" si="37"/>
        <v>96.880149489491785</v>
      </c>
      <c r="AH64" s="5">
        <f t="shared" si="37"/>
        <v>96.876514440664721</v>
      </c>
      <c r="AI64" s="5">
        <f t="shared" si="37"/>
        <v>97.68275956939965</v>
      </c>
      <c r="AJ64" s="2"/>
      <c r="AK64" s="2"/>
      <c r="AL64" s="2"/>
      <c r="AM64" s="2"/>
      <c r="AN64" s="2"/>
      <c r="AP64" s="1" t="s">
        <v>138</v>
      </c>
      <c r="AQ64" s="2">
        <f t="shared" ref="AQ64:AU64" si="55">AQ10+AQ37</f>
        <v>0</v>
      </c>
      <c r="AR64" s="2">
        <f t="shared" si="55"/>
        <v>0</v>
      </c>
      <c r="AS64" s="2">
        <f t="shared" si="55"/>
        <v>3033.0499999999997</v>
      </c>
      <c r="AT64" s="2">
        <f t="shared" si="55"/>
        <v>4732.2105263157891</v>
      </c>
      <c r="AU64" s="2">
        <f t="shared" si="55"/>
        <v>3269.7711604233973</v>
      </c>
      <c r="AV64" s="2"/>
      <c r="AW64" s="2"/>
      <c r="AX64" s="2"/>
      <c r="AY64" s="2"/>
      <c r="AZ64" s="2"/>
      <c r="BA64" s="2"/>
      <c r="BC64" s="1" t="s">
        <v>138</v>
      </c>
      <c r="BD64" s="2">
        <f t="shared" ref="BD64:BH64" si="56">BD10+BD37</f>
        <v>145300.9</v>
      </c>
      <c r="BE64" s="2"/>
      <c r="BF64" s="2">
        <f t="shared" si="56"/>
        <v>140509.54999999999</v>
      </c>
      <c r="BG64" s="2">
        <f t="shared" si="56"/>
        <v>139437.88947368422</v>
      </c>
      <c r="BH64" s="2">
        <f t="shared" si="56"/>
        <v>144118.68883957659</v>
      </c>
      <c r="BI64" s="2"/>
      <c r="BJ64" s="2"/>
      <c r="BK64" s="2"/>
      <c r="BL64" s="2"/>
      <c r="BM64" s="2"/>
      <c r="BN64" s="2"/>
      <c r="BP64" s="1" t="s">
        <v>138</v>
      </c>
      <c r="BQ64" s="5">
        <f t="shared" si="47"/>
        <v>100</v>
      </c>
      <c r="BR64" s="5"/>
      <c r="BS64" s="5">
        <f t="shared" si="40"/>
        <v>95.305135421455944</v>
      </c>
      <c r="BT64" s="5">
        <f t="shared" si="41"/>
        <v>93.700174840065728</v>
      </c>
      <c r="BU64" s="2"/>
      <c r="BV64" s="2"/>
      <c r="BW64" s="2"/>
      <c r="BX64" s="2"/>
      <c r="BY64" s="2"/>
      <c r="BZ64" s="2"/>
      <c r="CA64" s="2"/>
    </row>
    <row r="65" spans="3:79" ht="17">
      <c r="C65" s="1" t="s">
        <v>7</v>
      </c>
      <c r="D65" s="2">
        <f t="shared" si="42"/>
        <v>1262107.8</v>
      </c>
      <c r="E65" s="2">
        <f t="shared" si="42"/>
        <v>1280229.0580189098</v>
      </c>
      <c r="F65" s="2">
        <f t="shared" si="42"/>
        <v>1285933.7739765425</v>
      </c>
      <c r="G65" s="2">
        <f t="shared" si="42"/>
        <v>1294490.9685349348</v>
      </c>
      <c r="H65" s="2">
        <f t="shared" si="42"/>
        <v>1304288.6122612017</v>
      </c>
      <c r="I65" s="2">
        <f t="shared" si="42"/>
        <v>1304922.8980326732</v>
      </c>
      <c r="J65" s="2">
        <f t="shared" si="42"/>
        <v>1274594.8607603086</v>
      </c>
      <c r="K65" s="2">
        <f t="shared" si="42"/>
        <v>1281689.3906003898</v>
      </c>
      <c r="L65" s="2">
        <f t="shared" si="42"/>
        <v>1295948.7066893904</v>
      </c>
      <c r="M65" s="2">
        <f t="shared" si="42"/>
        <v>1300669.1169418194</v>
      </c>
      <c r="N65" s="2">
        <f t="shared" si="42"/>
        <v>1272799.2552818521</v>
      </c>
      <c r="P65" s="1" t="s">
        <v>7</v>
      </c>
      <c r="Q65" s="2">
        <f t="shared" ref="Q65:AA65" si="57">Q11+Q38</f>
        <v>1262107.8</v>
      </c>
      <c r="R65" s="2">
        <f t="shared" si="57"/>
        <v>1223073.06</v>
      </c>
      <c r="S65" s="2">
        <f t="shared" si="57"/>
        <v>1127404.1499999999</v>
      </c>
      <c r="T65" s="2">
        <f t="shared" si="57"/>
        <v>1184604.75</v>
      </c>
      <c r="U65" s="2">
        <f t="shared" si="57"/>
        <v>1228788.7</v>
      </c>
      <c r="V65" s="2">
        <f t="shared" si="57"/>
        <v>1253120.9000000001</v>
      </c>
      <c r="W65" s="2">
        <f t="shared" si="57"/>
        <v>0</v>
      </c>
      <c r="X65" s="2">
        <f t="shared" si="57"/>
        <v>0</v>
      </c>
      <c r="Y65" s="2">
        <f t="shared" si="57"/>
        <v>0</v>
      </c>
      <c r="Z65" s="2">
        <f t="shared" si="57"/>
        <v>0</v>
      </c>
      <c r="AA65" s="2">
        <f t="shared" si="57"/>
        <v>0</v>
      </c>
      <c r="AC65" s="1" t="s">
        <v>7</v>
      </c>
      <c r="AD65" s="5">
        <f t="shared" si="44"/>
        <v>100</v>
      </c>
      <c r="AE65" s="5">
        <f t="shared" si="35"/>
        <v>95.535486586489782</v>
      </c>
      <c r="AF65" s="5">
        <f t="shared" si="36"/>
        <v>87.672022682294482</v>
      </c>
      <c r="AG65" s="5">
        <f t="shared" si="37"/>
        <v>91.511241004693858</v>
      </c>
      <c r="AH65" s="5">
        <f t="shared" si="37"/>
        <v>94.21141060717305</v>
      </c>
      <c r="AI65" s="5">
        <f t="shared" si="37"/>
        <v>96.030263695213662</v>
      </c>
      <c r="AJ65" s="2"/>
      <c r="AK65" s="2"/>
      <c r="AL65" s="2"/>
      <c r="AM65" s="2"/>
      <c r="AN65" s="2"/>
      <c r="AP65" s="1" t="s">
        <v>7</v>
      </c>
      <c r="AQ65" s="2">
        <f t="shared" ref="AQ65:AU65" si="58">AQ11+AQ38</f>
        <v>0</v>
      </c>
      <c r="AR65" s="2">
        <f t="shared" si="58"/>
        <v>0</v>
      </c>
      <c r="AS65" s="2">
        <f t="shared" si="58"/>
        <v>190997.1</v>
      </c>
      <c r="AT65" s="2">
        <f t="shared" si="58"/>
        <v>259451.94736842107</v>
      </c>
      <c r="AU65" s="2">
        <f t="shared" si="58"/>
        <v>223835.7211686591</v>
      </c>
      <c r="AV65" s="2"/>
      <c r="AW65" s="2"/>
      <c r="AX65" s="2"/>
      <c r="AY65" s="2"/>
      <c r="AZ65" s="2"/>
      <c r="BA65" s="2"/>
      <c r="BC65" s="1" t="s">
        <v>7</v>
      </c>
      <c r="BD65" s="2">
        <f t="shared" ref="BD65:BH65" si="59">BD11+BD38</f>
        <v>1262107.8</v>
      </c>
      <c r="BE65" s="2"/>
      <c r="BF65" s="2">
        <f t="shared" si="59"/>
        <v>936407.05</v>
      </c>
      <c r="BG65" s="2">
        <f t="shared" si="59"/>
        <v>925152.80263157876</v>
      </c>
      <c r="BH65" s="2">
        <f t="shared" si="59"/>
        <v>1004952.9788313408</v>
      </c>
      <c r="BI65" s="2"/>
      <c r="BJ65" s="2"/>
      <c r="BK65" s="2"/>
      <c r="BL65" s="2"/>
      <c r="BM65" s="2"/>
      <c r="BN65" s="2"/>
      <c r="BP65" s="1" t="s">
        <v>7</v>
      </c>
      <c r="BQ65" s="5">
        <f t="shared" si="47"/>
        <v>100</v>
      </c>
      <c r="BR65" s="5"/>
      <c r="BS65" s="5">
        <f t="shared" si="40"/>
        <v>72.819228248769946</v>
      </c>
      <c r="BT65" s="5">
        <f t="shared" si="41"/>
        <v>71.468463289368358</v>
      </c>
      <c r="BU65" s="2"/>
      <c r="BV65" s="2"/>
      <c r="BW65" s="2"/>
      <c r="BX65" s="2"/>
      <c r="BY65" s="2"/>
      <c r="BZ65" s="2"/>
      <c r="CA65" s="2"/>
    </row>
    <row r="66" spans="3:79" ht="34">
      <c r="C66" s="1" t="s">
        <v>8</v>
      </c>
      <c r="D66" s="2">
        <f t="shared" si="42"/>
        <v>3207906.8</v>
      </c>
      <c r="E66" s="2">
        <f t="shared" si="42"/>
        <v>3216611.4731037077</v>
      </c>
      <c r="F66" s="2">
        <f t="shared" si="42"/>
        <v>3231822.7246750407</v>
      </c>
      <c r="G66" s="2">
        <f t="shared" si="42"/>
        <v>3246647.9732979727</v>
      </c>
      <c r="H66" s="2">
        <f t="shared" si="42"/>
        <v>3276369.7454829905</v>
      </c>
      <c r="I66" s="2">
        <f t="shared" si="42"/>
        <v>3316463.7485409295</v>
      </c>
      <c r="J66" s="2">
        <f t="shared" si="42"/>
        <v>3301274.0454267622</v>
      </c>
      <c r="K66" s="2">
        <f t="shared" si="42"/>
        <v>3265032.5723055983</v>
      </c>
      <c r="L66" s="2">
        <f t="shared" si="42"/>
        <v>3255741.5050531281</v>
      </c>
      <c r="M66" s="2">
        <f t="shared" si="42"/>
        <v>3268321.0237714164</v>
      </c>
      <c r="N66" s="2">
        <f t="shared" si="42"/>
        <v>3294395.0668018274</v>
      </c>
      <c r="P66" s="1" t="s">
        <v>8</v>
      </c>
      <c r="Q66" s="2">
        <f t="shared" ref="Q66:AA66" si="60">Q12+Q39</f>
        <v>3207906.8</v>
      </c>
      <c r="R66" s="2">
        <f t="shared" si="60"/>
        <v>3173593.7399999998</v>
      </c>
      <c r="S66" s="2">
        <f t="shared" si="60"/>
        <v>3095347.4000000004</v>
      </c>
      <c r="T66" s="2">
        <f t="shared" si="60"/>
        <v>3092545.95</v>
      </c>
      <c r="U66" s="2">
        <f t="shared" si="60"/>
        <v>3124345.3299999996</v>
      </c>
      <c r="V66" s="2">
        <f t="shared" si="60"/>
        <v>3169388.92</v>
      </c>
      <c r="W66" s="2">
        <f t="shared" si="60"/>
        <v>0</v>
      </c>
      <c r="X66" s="2">
        <f t="shared" si="60"/>
        <v>0</v>
      </c>
      <c r="Y66" s="2">
        <f t="shared" si="60"/>
        <v>0</v>
      </c>
      <c r="Z66" s="2">
        <f t="shared" si="60"/>
        <v>0</v>
      </c>
      <c r="AA66" s="2">
        <f t="shared" si="60"/>
        <v>0</v>
      </c>
      <c r="AC66" s="1" t="s">
        <v>8</v>
      </c>
      <c r="AD66" s="5">
        <f t="shared" si="44"/>
        <v>100</v>
      </c>
      <c r="AE66" s="5">
        <f t="shared" si="35"/>
        <v>98.662638199751242</v>
      </c>
      <c r="AF66" s="5">
        <f t="shared" si="36"/>
        <v>95.777140756111166</v>
      </c>
      <c r="AG66" s="5">
        <f t="shared" si="37"/>
        <v>95.253503780964749</v>
      </c>
      <c r="AH66" s="5">
        <f t="shared" si="37"/>
        <v>95.35997377302786</v>
      </c>
      <c r="AI66" s="5">
        <f t="shared" si="37"/>
        <v>95.565311738877455</v>
      </c>
      <c r="AJ66" s="2"/>
      <c r="AK66" s="2"/>
      <c r="AL66" s="2"/>
      <c r="AM66" s="2"/>
      <c r="AN66" s="2"/>
      <c r="AP66" s="1" t="s">
        <v>8</v>
      </c>
      <c r="AQ66" s="2">
        <f t="shared" ref="AQ66:AU66" si="61">AQ12+AQ39</f>
        <v>0</v>
      </c>
      <c r="AR66" s="2">
        <f t="shared" si="61"/>
        <v>0</v>
      </c>
      <c r="AS66" s="2">
        <f t="shared" si="61"/>
        <v>834675.55</v>
      </c>
      <c r="AT66" s="2">
        <f t="shared" si="61"/>
        <v>1091958.5789473685</v>
      </c>
      <c r="AU66" s="2">
        <f t="shared" si="61"/>
        <v>843264.23368971795</v>
      </c>
      <c r="AV66" s="2"/>
      <c r="AW66" s="2"/>
      <c r="AX66" s="2"/>
      <c r="AY66" s="2"/>
      <c r="AZ66" s="2"/>
      <c r="BA66" s="2"/>
      <c r="BC66" s="1" t="s">
        <v>8</v>
      </c>
      <c r="BD66" s="2">
        <f t="shared" ref="BD66:BH66" si="62">BD12+BD39</f>
        <v>3207906.8</v>
      </c>
      <c r="BE66" s="2"/>
      <c r="BF66" s="2">
        <f t="shared" si="62"/>
        <v>2260671.85</v>
      </c>
      <c r="BG66" s="2">
        <f t="shared" si="62"/>
        <v>2000587.3710526316</v>
      </c>
      <c r="BH66" s="2">
        <f t="shared" si="62"/>
        <v>2281081.0963102817</v>
      </c>
      <c r="BI66" s="2"/>
      <c r="BJ66" s="2"/>
      <c r="BK66" s="2"/>
      <c r="BL66" s="2"/>
      <c r="BM66" s="2"/>
      <c r="BN66" s="2"/>
      <c r="BP66" s="1" t="s">
        <v>8</v>
      </c>
      <c r="BQ66" s="5">
        <f t="shared" si="47"/>
        <v>100</v>
      </c>
      <c r="BR66" s="5"/>
      <c r="BS66" s="5">
        <f t="shared" si="40"/>
        <v>69.950366792699313</v>
      </c>
      <c r="BT66" s="5">
        <f t="shared" si="41"/>
        <v>61.620089012003909</v>
      </c>
      <c r="BU66" s="2"/>
      <c r="BV66" s="2"/>
      <c r="BW66" s="2"/>
      <c r="BX66" s="2"/>
      <c r="BY66" s="2"/>
      <c r="BZ66" s="2"/>
      <c r="CA66" s="2"/>
    </row>
    <row r="67" spans="3:79" ht="17">
      <c r="C67" s="1" t="s">
        <v>9</v>
      </c>
      <c r="D67" s="2">
        <f t="shared" si="42"/>
        <v>971437.58685596951</v>
      </c>
      <c r="E67" s="2">
        <f t="shared" si="42"/>
        <v>979085.8178302499</v>
      </c>
      <c r="F67" s="2">
        <f t="shared" si="42"/>
        <v>991254.60156889656</v>
      </c>
      <c r="G67" s="2">
        <f t="shared" si="42"/>
        <v>1000334.0456969828</v>
      </c>
      <c r="H67" s="2">
        <f t="shared" si="42"/>
        <v>1004703.4653226002</v>
      </c>
      <c r="I67" s="2">
        <f t="shared" si="42"/>
        <v>1008263.4988519257</v>
      </c>
      <c r="J67" s="2">
        <f t="shared" si="42"/>
        <v>1005049.5590864697</v>
      </c>
      <c r="K67" s="2">
        <f t="shared" si="42"/>
        <v>1006018.9197515862</v>
      </c>
      <c r="L67" s="2">
        <f t="shared" si="42"/>
        <v>1005676.0957531508</v>
      </c>
      <c r="M67" s="2">
        <f t="shared" si="42"/>
        <v>1002857.1923418709</v>
      </c>
      <c r="N67" s="2">
        <f t="shared" si="42"/>
        <v>1003700.1226158869</v>
      </c>
      <c r="P67" s="1" t="s">
        <v>9</v>
      </c>
      <c r="Q67" s="2">
        <f t="shared" ref="Q67:AA67" si="63">Q13+Q40</f>
        <v>971437.58685596951</v>
      </c>
      <c r="R67" s="2">
        <f t="shared" si="63"/>
        <v>961813.29731436155</v>
      </c>
      <c r="S67" s="2">
        <f t="shared" si="63"/>
        <v>932683.83072886418</v>
      </c>
      <c r="T67" s="2">
        <f t="shared" si="63"/>
        <v>936530.20019082399</v>
      </c>
      <c r="U67" s="2">
        <f t="shared" si="63"/>
        <v>943319.52052103216</v>
      </c>
      <c r="V67" s="2">
        <f t="shared" si="63"/>
        <v>952546.6330921764</v>
      </c>
      <c r="W67" s="2">
        <f t="shared" si="63"/>
        <v>0</v>
      </c>
      <c r="X67" s="2">
        <f t="shared" si="63"/>
        <v>0</v>
      </c>
      <c r="Y67" s="2">
        <f t="shared" si="63"/>
        <v>0</v>
      </c>
      <c r="Z67" s="2">
        <f t="shared" si="63"/>
        <v>0</v>
      </c>
      <c r="AA67" s="2">
        <f t="shared" si="63"/>
        <v>0</v>
      </c>
      <c r="AC67" s="1" t="s">
        <v>9</v>
      </c>
      <c r="AD67" s="5">
        <f t="shared" si="44"/>
        <v>100.00000000000001</v>
      </c>
      <c r="AE67" s="5">
        <f t="shared" si="35"/>
        <v>98.235852240800909</v>
      </c>
      <c r="AF67" s="5">
        <f t="shared" si="36"/>
        <v>94.091248530162673</v>
      </c>
      <c r="AG67" s="5">
        <f t="shared" si="37"/>
        <v>93.621746077661143</v>
      </c>
      <c r="AH67" s="5">
        <f t="shared" si="37"/>
        <v>93.890342083984137</v>
      </c>
      <c r="AI67" s="5">
        <f t="shared" si="37"/>
        <v>94.473977702932601</v>
      </c>
      <c r="AJ67" s="2"/>
      <c r="AK67" s="2"/>
      <c r="AL67" s="2"/>
      <c r="AM67" s="2"/>
      <c r="AN67" s="2"/>
      <c r="AP67" s="1" t="s">
        <v>9</v>
      </c>
      <c r="AQ67" s="2">
        <f t="shared" ref="AQ67:AU67" si="64">AQ13+AQ40</f>
        <v>0</v>
      </c>
      <c r="AR67" s="2">
        <f t="shared" si="64"/>
        <v>0</v>
      </c>
      <c r="AS67" s="2">
        <f t="shared" si="64"/>
        <v>129853.15</v>
      </c>
      <c r="AT67" s="2">
        <f t="shared" si="64"/>
        <v>216763.26315789478</v>
      </c>
      <c r="AU67" s="2">
        <f t="shared" si="64"/>
        <v>201646.02353281982</v>
      </c>
      <c r="AV67" s="2"/>
      <c r="AW67" s="2"/>
      <c r="AX67" s="2"/>
      <c r="AY67" s="2"/>
      <c r="AZ67" s="2"/>
      <c r="BA67" s="2"/>
      <c r="BC67" s="1" t="s">
        <v>9</v>
      </c>
      <c r="BD67" s="2">
        <f t="shared" ref="BD67:BH67" si="65">BD13+BD40</f>
        <v>971437.58685596951</v>
      </c>
      <c r="BE67" s="2"/>
      <c r="BF67" s="2">
        <f t="shared" si="65"/>
        <v>802830.68072886416</v>
      </c>
      <c r="BG67" s="2">
        <f t="shared" si="65"/>
        <v>719766.93703292916</v>
      </c>
      <c r="BH67" s="2">
        <f t="shared" si="65"/>
        <v>741673.49698821234</v>
      </c>
      <c r="BI67" s="2"/>
      <c r="BJ67" s="2"/>
      <c r="BK67" s="2"/>
      <c r="BL67" s="2"/>
      <c r="BM67" s="2"/>
      <c r="BN67" s="2"/>
      <c r="BP67" s="1" t="s">
        <v>9</v>
      </c>
      <c r="BQ67" s="5">
        <f t="shared" si="47"/>
        <v>100.00000000000001</v>
      </c>
      <c r="BR67" s="5"/>
      <c r="BS67" s="5">
        <f t="shared" si="40"/>
        <v>80.991369871897035</v>
      </c>
      <c r="BT67" s="5">
        <f t="shared" si="41"/>
        <v>71.952658227425573</v>
      </c>
      <c r="BU67" s="2"/>
      <c r="BV67" s="2"/>
      <c r="BW67" s="2"/>
      <c r="BX67" s="2"/>
      <c r="BY67" s="2"/>
      <c r="BZ67" s="2"/>
      <c r="CA67" s="2"/>
    </row>
    <row r="68" spans="3:79" ht="17">
      <c r="C68" s="1" t="s">
        <v>10</v>
      </c>
      <c r="D68" s="2">
        <f t="shared" si="42"/>
        <v>1562749.0999999999</v>
      </c>
      <c r="E68" s="2">
        <f t="shared" si="42"/>
        <v>1625536.2606707842</v>
      </c>
      <c r="F68" s="2">
        <f t="shared" si="42"/>
        <v>1718725.8599005376</v>
      </c>
      <c r="G68" s="2">
        <f t="shared" si="42"/>
        <v>1801536.8796368798</v>
      </c>
      <c r="H68" s="2">
        <f t="shared" si="42"/>
        <v>1842942.8122398467</v>
      </c>
      <c r="I68" s="2">
        <f t="shared" si="42"/>
        <v>1875730.6911570155</v>
      </c>
      <c r="J68" s="2">
        <f t="shared" si="42"/>
        <v>1878807.5517728084</v>
      </c>
      <c r="K68" s="2">
        <f t="shared" si="42"/>
        <v>1829997.2467289087</v>
      </c>
      <c r="L68" s="2">
        <f t="shared" si="42"/>
        <v>1762660.1199098108</v>
      </c>
      <c r="M68" s="2">
        <f t="shared" si="42"/>
        <v>1650215.2347076265</v>
      </c>
      <c r="N68" s="2">
        <f t="shared" si="42"/>
        <v>1634514.3168961178</v>
      </c>
      <c r="P68" s="1" t="s">
        <v>10</v>
      </c>
      <c r="Q68" s="2">
        <f t="shared" ref="Q68:AA68" si="66">Q14+Q41</f>
        <v>1562749.0999999999</v>
      </c>
      <c r="R68" s="2">
        <f t="shared" si="66"/>
        <v>1500981.48</v>
      </c>
      <c r="S68" s="2">
        <f t="shared" si="66"/>
        <v>1419797.35</v>
      </c>
      <c r="T68" s="2">
        <f t="shared" si="66"/>
        <v>1449695.7</v>
      </c>
      <c r="U68" s="2">
        <f t="shared" si="66"/>
        <v>1476869.84</v>
      </c>
      <c r="V68" s="2">
        <f t="shared" si="66"/>
        <v>1549761.77</v>
      </c>
      <c r="W68" s="2">
        <f t="shared" si="66"/>
        <v>0</v>
      </c>
      <c r="X68" s="2">
        <f t="shared" si="66"/>
        <v>0</v>
      </c>
      <c r="Y68" s="2">
        <f t="shared" si="66"/>
        <v>0</v>
      </c>
      <c r="Z68" s="2">
        <f t="shared" si="66"/>
        <v>0</v>
      </c>
      <c r="AA68" s="2">
        <f t="shared" si="66"/>
        <v>0</v>
      </c>
      <c r="AC68" s="1" t="s">
        <v>10</v>
      </c>
      <c r="AD68" s="5">
        <f t="shared" si="44"/>
        <v>100.00000000000001</v>
      </c>
      <c r="AE68" s="5">
        <f t="shared" si="35"/>
        <v>92.337619056286925</v>
      </c>
      <c r="AF68" s="5">
        <f t="shared" si="36"/>
        <v>82.607551508078402</v>
      </c>
      <c r="AG68" s="5">
        <f t="shared" si="37"/>
        <v>80.469942990687073</v>
      </c>
      <c r="AH68" s="5">
        <f t="shared" si="37"/>
        <v>80.136498549570575</v>
      </c>
      <c r="AI68" s="5">
        <f t="shared" si="37"/>
        <v>82.621763204399741</v>
      </c>
      <c r="AJ68" s="2"/>
      <c r="AK68" s="2"/>
      <c r="AL68" s="2"/>
      <c r="AM68" s="2"/>
      <c r="AN68" s="2"/>
      <c r="AP68" s="1" t="s">
        <v>10</v>
      </c>
      <c r="AQ68" s="2">
        <f t="shared" ref="AQ68:AU68" si="67">AQ14+AQ41</f>
        <v>0</v>
      </c>
      <c r="AR68" s="2">
        <f t="shared" si="67"/>
        <v>0</v>
      </c>
      <c r="AS68" s="2">
        <f t="shared" si="67"/>
        <v>933450.35000000009</v>
      </c>
      <c r="AT68" s="2">
        <f t="shared" si="67"/>
        <v>1176825</v>
      </c>
      <c r="AU68" s="2">
        <f t="shared" si="67"/>
        <v>973516.88499004114</v>
      </c>
      <c r="AV68" s="2"/>
      <c r="AW68" s="2"/>
      <c r="AX68" s="2"/>
      <c r="AY68" s="2"/>
      <c r="AZ68" s="2"/>
      <c r="BA68" s="2"/>
      <c r="BC68" s="1" t="s">
        <v>10</v>
      </c>
      <c r="BD68" s="2">
        <f t="shared" ref="BD68:BH68" si="68">BD14+BD41</f>
        <v>1562749.0999999999</v>
      </c>
      <c r="BE68" s="2"/>
      <c r="BF68" s="2">
        <f t="shared" si="68"/>
        <v>486346.99999999988</v>
      </c>
      <c r="BG68" s="2">
        <f t="shared" si="68"/>
        <v>272870.69999999995</v>
      </c>
      <c r="BH68" s="2">
        <f t="shared" si="68"/>
        <v>503352.95500995882</v>
      </c>
      <c r="BI68" s="2"/>
      <c r="BJ68" s="2"/>
      <c r="BK68" s="2"/>
      <c r="BL68" s="2"/>
      <c r="BM68" s="2"/>
      <c r="BN68" s="2"/>
      <c r="BP68" s="1" t="s">
        <v>10</v>
      </c>
      <c r="BQ68" s="5">
        <f t="shared" si="47"/>
        <v>100.00000000000001</v>
      </c>
      <c r="BR68" s="5"/>
      <c r="BS68" s="5">
        <f t="shared" si="40"/>
        <v>28.296950162147713</v>
      </c>
      <c r="BT68" s="5">
        <f t="shared" si="41"/>
        <v>15.146550874662092</v>
      </c>
      <c r="BU68" s="2"/>
      <c r="BV68" s="2"/>
      <c r="BW68" s="2"/>
      <c r="BX68" s="2"/>
      <c r="BY68" s="2"/>
      <c r="BZ68" s="2"/>
      <c r="CA68" s="2"/>
    </row>
    <row r="69" spans="3:79" ht="17">
      <c r="C69" s="1" t="s">
        <v>11</v>
      </c>
      <c r="D69" s="2">
        <f t="shared" si="42"/>
        <v>576097.9</v>
      </c>
      <c r="E69" s="2">
        <f t="shared" si="42"/>
        <v>581245.71011954197</v>
      </c>
      <c r="F69" s="2">
        <f t="shared" si="42"/>
        <v>583851.39099765348</v>
      </c>
      <c r="G69" s="2">
        <f t="shared" si="42"/>
        <v>585326.34097794711</v>
      </c>
      <c r="H69" s="2">
        <f t="shared" si="42"/>
        <v>588995.33360737143</v>
      </c>
      <c r="I69" s="2">
        <f t="shared" si="42"/>
        <v>590640.06274500641</v>
      </c>
      <c r="J69" s="2">
        <f t="shared" si="42"/>
        <v>586673.48588577053</v>
      </c>
      <c r="K69" s="2">
        <f t="shared" si="42"/>
        <v>591071.54832585517</v>
      </c>
      <c r="L69" s="2">
        <f t="shared" si="42"/>
        <v>596689.8627776783</v>
      </c>
      <c r="M69" s="2">
        <f t="shared" si="42"/>
        <v>600171.43245311943</v>
      </c>
      <c r="N69" s="2">
        <f t="shared" si="42"/>
        <v>600110.91841243661</v>
      </c>
      <c r="P69" s="1" t="s">
        <v>11</v>
      </c>
      <c r="Q69" s="2">
        <f t="shared" ref="Q69:AA69" si="69">Q15+Q42</f>
        <v>576097.9</v>
      </c>
      <c r="R69" s="2">
        <f t="shared" si="69"/>
        <v>573878.63</v>
      </c>
      <c r="S69" s="2">
        <f t="shared" si="69"/>
        <v>561779.5</v>
      </c>
      <c r="T69" s="2">
        <f t="shared" si="69"/>
        <v>560246.05000000005</v>
      </c>
      <c r="U69" s="2">
        <f t="shared" si="69"/>
        <v>562202.59000000008</v>
      </c>
      <c r="V69" s="2">
        <f t="shared" si="69"/>
        <v>566146.16</v>
      </c>
      <c r="W69" s="2">
        <f t="shared" si="69"/>
        <v>0</v>
      </c>
      <c r="X69" s="2">
        <f t="shared" si="69"/>
        <v>0</v>
      </c>
      <c r="Y69" s="2">
        <f t="shared" si="69"/>
        <v>0</v>
      </c>
      <c r="Z69" s="2">
        <f t="shared" si="69"/>
        <v>0</v>
      </c>
      <c r="AA69" s="2">
        <f t="shared" si="69"/>
        <v>0</v>
      </c>
      <c r="AC69" s="1" t="s">
        <v>11</v>
      </c>
      <c r="AD69" s="5">
        <f t="shared" si="44"/>
        <v>100</v>
      </c>
      <c r="AE69" s="5">
        <f t="shared" si="35"/>
        <v>98.732536001336371</v>
      </c>
      <c r="AF69" s="5">
        <f t="shared" si="36"/>
        <v>96.219604622344349</v>
      </c>
      <c r="AG69" s="5">
        <f t="shared" si="37"/>
        <v>95.715161061085411</v>
      </c>
      <c r="AH69" s="5">
        <f t="shared" si="37"/>
        <v>95.451111056640116</v>
      </c>
      <c r="AI69" s="5">
        <f t="shared" si="37"/>
        <v>95.852989952769079</v>
      </c>
      <c r="AJ69" s="2"/>
      <c r="AK69" s="2"/>
      <c r="AL69" s="2"/>
      <c r="AM69" s="2"/>
      <c r="AN69" s="2"/>
      <c r="AP69" s="1" t="s">
        <v>11</v>
      </c>
      <c r="AQ69" s="2">
        <f t="shared" ref="AQ69:AU69" si="70">AQ15+AQ42</f>
        <v>0</v>
      </c>
      <c r="AR69" s="2">
        <f t="shared" si="70"/>
        <v>0</v>
      </c>
      <c r="AS69" s="2">
        <f t="shared" si="70"/>
        <v>36328.449999999997</v>
      </c>
      <c r="AT69" s="2">
        <f t="shared" si="70"/>
        <v>68362.052631578947</v>
      </c>
      <c r="AU69" s="2">
        <f t="shared" si="70"/>
        <v>65407.739040104076</v>
      </c>
      <c r="AV69" s="2"/>
      <c r="AW69" s="2"/>
      <c r="AX69" s="2"/>
      <c r="AY69" s="2"/>
      <c r="AZ69" s="2"/>
      <c r="BA69" s="2"/>
      <c r="BC69" s="1" t="s">
        <v>11</v>
      </c>
      <c r="BD69" s="2">
        <f t="shared" ref="BD69:BH69" si="71">BD15+BD42</f>
        <v>576097.9</v>
      </c>
      <c r="BE69" s="2"/>
      <c r="BF69" s="2">
        <f t="shared" si="71"/>
        <v>525451.05000000005</v>
      </c>
      <c r="BG69" s="2">
        <f t="shared" si="71"/>
        <v>491883.99736842106</v>
      </c>
      <c r="BH69" s="2">
        <f t="shared" si="71"/>
        <v>496794.85095989599</v>
      </c>
      <c r="BI69" s="2"/>
      <c r="BJ69" s="2"/>
      <c r="BK69" s="2"/>
      <c r="BL69" s="2"/>
      <c r="BM69" s="2"/>
      <c r="BN69" s="2"/>
      <c r="BP69" s="1" t="s">
        <v>11</v>
      </c>
      <c r="BQ69" s="5">
        <f t="shared" si="47"/>
        <v>100</v>
      </c>
      <c r="BR69" s="5"/>
      <c r="BS69" s="5">
        <f t="shared" si="40"/>
        <v>89.997396272729247</v>
      </c>
      <c r="BT69" s="5">
        <f t="shared" si="41"/>
        <v>84.035855373703981</v>
      </c>
      <c r="BU69" s="2"/>
      <c r="BV69" s="2"/>
      <c r="BW69" s="2"/>
      <c r="BX69" s="2"/>
      <c r="BY69" s="2"/>
      <c r="BZ69" s="2"/>
      <c r="CA69" s="2"/>
    </row>
    <row r="70" spans="3:79" ht="34">
      <c r="C70" s="1" t="s">
        <v>12</v>
      </c>
      <c r="D70" s="2">
        <f t="shared" si="42"/>
        <v>381029.15</v>
      </c>
      <c r="E70" s="2">
        <f t="shared" si="42"/>
        <v>381871.67843289924</v>
      </c>
      <c r="F70" s="2">
        <f t="shared" si="42"/>
        <v>381945.39079998404</v>
      </c>
      <c r="G70" s="2">
        <f t="shared" si="42"/>
        <v>381854.55062848958</v>
      </c>
      <c r="H70" s="2">
        <f t="shared" si="42"/>
        <v>382905.07845328958</v>
      </c>
      <c r="I70" s="2">
        <f t="shared" si="42"/>
        <v>383627.55675238435</v>
      </c>
      <c r="J70" s="2">
        <f t="shared" si="42"/>
        <v>379556.06057979545</v>
      </c>
      <c r="K70" s="2">
        <f t="shared" si="42"/>
        <v>378785.63940016483</v>
      </c>
      <c r="L70" s="2">
        <f t="shared" si="42"/>
        <v>378549.79941504553</v>
      </c>
      <c r="M70" s="2">
        <f t="shared" si="42"/>
        <v>379215.23918626009</v>
      </c>
      <c r="N70" s="2">
        <f t="shared" si="42"/>
        <v>378950.23096466775</v>
      </c>
      <c r="P70" s="1" t="s">
        <v>12</v>
      </c>
      <c r="Q70" s="2">
        <f t="shared" ref="Q70:AA70" si="72">Q16+Q43</f>
        <v>381029.15</v>
      </c>
      <c r="R70" s="2">
        <f t="shared" si="72"/>
        <v>380820.25</v>
      </c>
      <c r="S70" s="2">
        <f t="shared" si="72"/>
        <v>376508.14999999997</v>
      </c>
      <c r="T70" s="2">
        <f t="shared" si="72"/>
        <v>376217.75</v>
      </c>
      <c r="U70" s="2">
        <f t="shared" si="72"/>
        <v>377039.93000000005</v>
      </c>
      <c r="V70" s="2">
        <f t="shared" si="72"/>
        <v>378761.54000000004</v>
      </c>
      <c r="W70" s="2">
        <f t="shared" si="72"/>
        <v>0</v>
      </c>
      <c r="X70" s="2">
        <f t="shared" si="72"/>
        <v>0</v>
      </c>
      <c r="Y70" s="2">
        <f t="shared" si="72"/>
        <v>0</v>
      </c>
      <c r="Z70" s="2">
        <f t="shared" si="72"/>
        <v>0</v>
      </c>
      <c r="AA70" s="2">
        <f t="shared" si="72"/>
        <v>0</v>
      </c>
      <c r="AC70" s="1" t="s">
        <v>12</v>
      </c>
      <c r="AD70" s="5">
        <f t="shared" si="44"/>
        <v>100</v>
      </c>
      <c r="AE70" s="5">
        <f t="shared" si="35"/>
        <v>99.724664463933536</v>
      </c>
      <c r="AF70" s="5">
        <f t="shared" si="36"/>
        <v>98.576435026851414</v>
      </c>
      <c r="AG70" s="5">
        <f t="shared" si="37"/>
        <v>98.523835680572077</v>
      </c>
      <c r="AH70" s="5">
        <f t="shared" si="37"/>
        <v>98.468250022438653</v>
      </c>
      <c r="AI70" s="5">
        <f t="shared" si="37"/>
        <v>98.731577889352423</v>
      </c>
      <c r="AJ70" s="2"/>
      <c r="AK70" s="2"/>
      <c r="AL70" s="2"/>
      <c r="AM70" s="2"/>
      <c r="AN70" s="2"/>
      <c r="AP70" s="1" t="s">
        <v>12</v>
      </c>
      <c r="AQ70" s="2">
        <f t="shared" ref="AQ70:AU70" si="73">AQ16+AQ43</f>
        <v>0</v>
      </c>
      <c r="AR70" s="2">
        <f t="shared" si="73"/>
        <v>0</v>
      </c>
      <c r="AS70" s="2">
        <f t="shared" si="73"/>
        <v>9789.35</v>
      </c>
      <c r="AT70" s="2">
        <f t="shared" si="73"/>
        <v>17525.368421052633</v>
      </c>
      <c r="AU70" s="2">
        <f t="shared" si="73"/>
        <v>15862.526032022017</v>
      </c>
      <c r="AV70" s="2"/>
      <c r="AW70" s="2"/>
      <c r="AX70" s="2"/>
      <c r="AY70" s="2"/>
      <c r="AZ70" s="2"/>
      <c r="BA70" s="2"/>
      <c r="BC70" s="1" t="s">
        <v>12</v>
      </c>
      <c r="BD70" s="2">
        <f t="shared" ref="BD70:BH70" si="74">BD16+BD43</f>
        <v>381029.15</v>
      </c>
      <c r="BE70" s="2"/>
      <c r="BF70" s="2">
        <f t="shared" si="74"/>
        <v>366718.8</v>
      </c>
      <c r="BG70" s="2">
        <f t="shared" si="74"/>
        <v>358692.38157894736</v>
      </c>
      <c r="BH70" s="2">
        <f t="shared" si="74"/>
        <v>361177.40396797803</v>
      </c>
      <c r="BI70" s="2"/>
      <c r="BJ70" s="2"/>
      <c r="BK70" s="2"/>
      <c r="BL70" s="2"/>
      <c r="BM70" s="2"/>
      <c r="BN70" s="2"/>
      <c r="BP70" s="1" t="s">
        <v>12</v>
      </c>
      <c r="BQ70" s="5">
        <f t="shared" si="47"/>
        <v>100</v>
      </c>
      <c r="BR70" s="5"/>
      <c r="BS70" s="5">
        <f t="shared" si="40"/>
        <v>96.013411559151962</v>
      </c>
      <c r="BT70" s="5">
        <f t="shared" si="41"/>
        <v>93.934295398229537</v>
      </c>
      <c r="BU70" s="2"/>
      <c r="BV70" s="2"/>
      <c r="BW70" s="2"/>
      <c r="BX70" s="2"/>
      <c r="BY70" s="2"/>
      <c r="BZ70" s="2"/>
      <c r="CA70" s="2"/>
    </row>
    <row r="71" spans="3:79" ht="17">
      <c r="C71" s="1" t="s">
        <v>13</v>
      </c>
      <c r="D71" s="2">
        <f t="shared" si="42"/>
        <v>147140.95000000001</v>
      </c>
      <c r="E71" s="2">
        <f t="shared" si="42"/>
        <v>148354.78853059295</v>
      </c>
      <c r="F71" s="2">
        <f t="shared" si="42"/>
        <v>149765.77231124736</v>
      </c>
      <c r="G71" s="2">
        <f t="shared" si="42"/>
        <v>150643.56691922073</v>
      </c>
      <c r="H71" s="2">
        <f t="shared" si="42"/>
        <v>151687.03737223439</v>
      </c>
      <c r="I71" s="2">
        <f t="shared" si="42"/>
        <v>152368.20574438243</v>
      </c>
      <c r="J71" s="2">
        <f t="shared" si="42"/>
        <v>151928.55977586747</v>
      </c>
      <c r="K71" s="2">
        <f t="shared" si="42"/>
        <v>151372.44656583297</v>
      </c>
      <c r="L71" s="2">
        <f t="shared" si="42"/>
        <v>151064.61925427685</v>
      </c>
      <c r="M71" s="2">
        <f t="shared" si="42"/>
        <v>150811.46857615918</v>
      </c>
      <c r="N71" s="2">
        <f t="shared" si="42"/>
        <v>150595.06294224405</v>
      </c>
      <c r="P71" s="1" t="s">
        <v>13</v>
      </c>
      <c r="Q71" s="2">
        <f t="shared" ref="Q71:AA71" si="75">Q17+Q44</f>
        <v>147140.95000000001</v>
      </c>
      <c r="R71" s="2">
        <f t="shared" si="75"/>
        <v>146281.44</v>
      </c>
      <c r="S71" s="2">
        <f t="shared" si="75"/>
        <v>141955.45000000001</v>
      </c>
      <c r="T71" s="2">
        <f t="shared" si="75"/>
        <v>141332.85</v>
      </c>
      <c r="U71" s="2">
        <f t="shared" si="75"/>
        <v>142104.63</v>
      </c>
      <c r="V71" s="2">
        <f t="shared" si="75"/>
        <v>143718.51</v>
      </c>
      <c r="W71" s="2">
        <f t="shared" si="75"/>
        <v>0</v>
      </c>
      <c r="X71" s="2">
        <f t="shared" si="75"/>
        <v>0</v>
      </c>
      <c r="Y71" s="2">
        <f t="shared" si="75"/>
        <v>0</v>
      </c>
      <c r="Z71" s="2">
        <f t="shared" si="75"/>
        <v>0</v>
      </c>
      <c r="AA71" s="2">
        <f t="shared" si="75"/>
        <v>0</v>
      </c>
      <c r="AC71" s="1" t="s">
        <v>13</v>
      </c>
      <c r="AD71" s="5">
        <f t="shared" si="44"/>
        <v>100</v>
      </c>
      <c r="AE71" s="5">
        <f t="shared" si="35"/>
        <v>98.602439091364147</v>
      </c>
      <c r="AF71" s="5">
        <f t="shared" si="36"/>
        <v>94.784975104314412</v>
      </c>
      <c r="AG71" s="5">
        <f t="shared" si="37"/>
        <v>93.819373034220973</v>
      </c>
      <c r="AH71" s="5">
        <f t="shared" si="37"/>
        <v>93.682777686059282</v>
      </c>
      <c r="AI71" s="5">
        <f t="shared" si="37"/>
        <v>94.323162301396778</v>
      </c>
      <c r="AJ71" s="2"/>
      <c r="AK71" s="2"/>
      <c r="AL71" s="2"/>
      <c r="AM71" s="2"/>
      <c r="AN71" s="2"/>
      <c r="AP71" s="1" t="s">
        <v>13</v>
      </c>
      <c r="AQ71" s="2">
        <f t="shared" ref="AQ71:AU71" si="76">AQ17+AQ44</f>
        <v>0</v>
      </c>
      <c r="AR71" s="2">
        <f t="shared" si="76"/>
        <v>0</v>
      </c>
      <c r="AS71" s="2">
        <f t="shared" si="76"/>
        <v>31421.95</v>
      </c>
      <c r="AT71" s="2">
        <f t="shared" si="76"/>
        <v>44938.526315789473</v>
      </c>
      <c r="AU71" s="2">
        <f t="shared" si="76"/>
        <v>39650.589165204088</v>
      </c>
      <c r="AV71" s="2"/>
      <c r="AW71" s="2"/>
      <c r="AX71" s="2"/>
      <c r="AY71" s="2"/>
      <c r="AZ71" s="2"/>
      <c r="BA71" s="2"/>
      <c r="BC71" s="1" t="s">
        <v>13</v>
      </c>
      <c r="BD71" s="2">
        <f t="shared" ref="BD71:BH71" si="77">BD17+BD44</f>
        <v>147140.95000000001</v>
      </c>
      <c r="BE71" s="2"/>
      <c r="BF71" s="2">
        <f t="shared" si="77"/>
        <v>110533.5</v>
      </c>
      <c r="BG71" s="2">
        <f t="shared" si="77"/>
        <v>96394.323684210525</v>
      </c>
      <c r="BH71" s="2">
        <f t="shared" si="77"/>
        <v>102454.04083479592</v>
      </c>
      <c r="BI71" s="2"/>
      <c r="BJ71" s="2"/>
      <c r="BK71" s="2"/>
      <c r="BL71" s="2"/>
      <c r="BM71" s="2"/>
      <c r="BN71" s="2"/>
      <c r="BP71" s="1" t="s">
        <v>13</v>
      </c>
      <c r="BQ71" s="5">
        <f t="shared" si="47"/>
        <v>100</v>
      </c>
      <c r="BR71" s="5"/>
      <c r="BS71" s="5">
        <f t="shared" si="40"/>
        <v>73.804246654092779</v>
      </c>
      <c r="BT71" s="5">
        <f t="shared" si="41"/>
        <v>63.988343913749624</v>
      </c>
      <c r="BU71" s="2"/>
      <c r="BV71" s="2"/>
      <c r="BW71" s="2"/>
      <c r="BX71" s="2"/>
      <c r="BY71" s="2"/>
      <c r="BZ71" s="2"/>
      <c r="CA71" s="2"/>
    </row>
    <row r="72" spans="3:79" ht="34">
      <c r="C72" s="1" t="s">
        <v>14</v>
      </c>
      <c r="D72" s="2">
        <f t="shared" si="42"/>
        <v>1063842.25</v>
      </c>
      <c r="E72" s="2">
        <f t="shared" si="42"/>
        <v>1071761.1447349386</v>
      </c>
      <c r="F72" s="2">
        <f t="shared" si="42"/>
        <v>1077756.2978048171</v>
      </c>
      <c r="G72" s="2">
        <f t="shared" si="42"/>
        <v>1083160.0292661861</v>
      </c>
      <c r="H72" s="2">
        <f t="shared" si="42"/>
        <v>1089535.8292847767</v>
      </c>
      <c r="I72" s="2">
        <f t="shared" si="42"/>
        <v>1090537.7264654622</v>
      </c>
      <c r="J72" s="2">
        <f t="shared" si="42"/>
        <v>1075688.3316682866</v>
      </c>
      <c r="K72" s="2">
        <f t="shared" si="42"/>
        <v>1084176.1236833213</v>
      </c>
      <c r="L72" s="2">
        <f t="shared" si="42"/>
        <v>1095255.9532954537</v>
      </c>
      <c r="M72" s="2">
        <f t="shared" si="42"/>
        <v>1100935.9469998821</v>
      </c>
      <c r="N72" s="2">
        <f t="shared" si="42"/>
        <v>1101196.741324388</v>
      </c>
      <c r="P72" s="1" t="s">
        <v>14</v>
      </c>
      <c r="Q72" s="2">
        <f t="shared" ref="Q72:AA72" si="78">Q18+Q45</f>
        <v>1063842.25</v>
      </c>
      <c r="R72" s="2">
        <f t="shared" si="78"/>
        <v>1055625.6299999999</v>
      </c>
      <c r="S72" s="2">
        <f t="shared" si="78"/>
        <v>1027725.1399999999</v>
      </c>
      <c r="T72" s="2">
        <f t="shared" si="78"/>
        <v>1024509.8500000001</v>
      </c>
      <c r="U72" s="2">
        <f t="shared" si="78"/>
        <v>1029292.25</v>
      </c>
      <c r="V72" s="2">
        <f t="shared" si="78"/>
        <v>1036088.2100000001</v>
      </c>
      <c r="W72" s="2">
        <f t="shared" si="78"/>
        <v>0</v>
      </c>
      <c r="X72" s="2">
        <f t="shared" si="78"/>
        <v>0</v>
      </c>
      <c r="Y72" s="2">
        <f t="shared" si="78"/>
        <v>0</v>
      </c>
      <c r="Z72" s="2">
        <f t="shared" si="78"/>
        <v>0</v>
      </c>
      <c r="AA72" s="2">
        <f t="shared" si="78"/>
        <v>0</v>
      </c>
      <c r="AC72" s="1" t="s">
        <v>14</v>
      </c>
      <c r="AD72" s="5">
        <f t="shared" si="44"/>
        <v>100</v>
      </c>
      <c r="AE72" s="5">
        <f t="shared" si="35"/>
        <v>98.494485938942177</v>
      </c>
      <c r="AF72" s="5">
        <f t="shared" si="36"/>
        <v>95.357841294296207</v>
      </c>
      <c r="AG72" s="5">
        <f t="shared" si="37"/>
        <v>94.585271088158606</v>
      </c>
      <c r="AH72" s="5">
        <f t="shared" si="37"/>
        <v>94.470711502500706</v>
      </c>
      <c r="AI72" s="5">
        <f t="shared" si="37"/>
        <v>95.007094652109089</v>
      </c>
      <c r="AJ72" s="2"/>
      <c r="AK72" s="2"/>
      <c r="AL72" s="2"/>
      <c r="AM72" s="2"/>
      <c r="AN72" s="2"/>
      <c r="AP72" s="1" t="s">
        <v>14</v>
      </c>
      <c r="AQ72" s="2">
        <f t="shared" ref="AQ72:AU72" si="79">AQ18+AQ45</f>
        <v>0</v>
      </c>
      <c r="AR72" s="2">
        <f t="shared" si="79"/>
        <v>0</v>
      </c>
      <c r="AS72" s="2">
        <f t="shared" si="79"/>
        <v>117691.45000000001</v>
      </c>
      <c r="AT72" s="2">
        <f t="shared" si="79"/>
        <v>199785.63157894736</v>
      </c>
      <c r="AU72" s="2">
        <f t="shared" si="79"/>
        <v>179705.85784183146</v>
      </c>
      <c r="AV72" s="2"/>
      <c r="AW72" s="2"/>
      <c r="AX72" s="2"/>
      <c r="AY72" s="2"/>
      <c r="AZ72" s="2"/>
      <c r="BA72" s="2"/>
      <c r="BC72" s="1" t="s">
        <v>14</v>
      </c>
      <c r="BD72" s="2">
        <f t="shared" ref="BD72:BH72" si="80">BD18+BD45</f>
        <v>1063842.25</v>
      </c>
      <c r="BE72" s="2"/>
      <c r="BF72" s="2">
        <f t="shared" si="80"/>
        <v>910033.69</v>
      </c>
      <c r="BG72" s="2">
        <f t="shared" si="80"/>
        <v>824724.21842105268</v>
      </c>
      <c r="BH72" s="2">
        <f t="shared" si="80"/>
        <v>849586.3921581686</v>
      </c>
      <c r="BI72" s="2"/>
      <c r="BJ72" s="2"/>
      <c r="BK72" s="2"/>
      <c r="BL72" s="2"/>
      <c r="BM72" s="2"/>
      <c r="BN72" s="2"/>
      <c r="BP72" s="1" t="s">
        <v>14</v>
      </c>
      <c r="BQ72" s="5">
        <f t="shared" si="47"/>
        <v>100</v>
      </c>
      <c r="BR72" s="5"/>
      <c r="BS72" s="5">
        <f t="shared" si="40"/>
        <v>84.437798401509141</v>
      </c>
      <c r="BT72" s="5">
        <f t="shared" si="41"/>
        <v>76.140569826951875</v>
      </c>
      <c r="BU72" s="2"/>
      <c r="BV72" s="2"/>
      <c r="BW72" s="2"/>
      <c r="BX72" s="2"/>
      <c r="BY72" s="2"/>
      <c r="BZ72" s="2"/>
      <c r="CA72" s="2"/>
    </row>
    <row r="73" spans="3:79" ht="34">
      <c r="C73" s="1" t="s">
        <v>15</v>
      </c>
      <c r="D73" s="2">
        <f t="shared" si="42"/>
        <v>1436668.2999999998</v>
      </c>
      <c r="E73" s="2">
        <f t="shared" si="42"/>
        <v>1445124.0662566656</v>
      </c>
      <c r="F73" s="2">
        <f t="shared" si="42"/>
        <v>1457740.0622038492</v>
      </c>
      <c r="G73" s="2">
        <f t="shared" si="42"/>
        <v>1482252.5972247212</v>
      </c>
      <c r="H73" s="2">
        <f t="shared" si="42"/>
        <v>1504766.9362080425</v>
      </c>
      <c r="I73" s="2">
        <f t="shared" si="42"/>
        <v>1519849.1164467884</v>
      </c>
      <c r="J73" s="2">
        <f t="shared" si="42"/>
        <v>1504988.5559766551</v>
      </c>
      <c r="K73" s="2">
        <f t="shared" si="42"/>
        <v>1527375.6013589227</v>
      </c>
      <c r="L73" s="2">
        <f t="shared" si="42"/>
        <v>1507713.2572251791</v>
      </c>
      <c r="M73" s="2">
        <f t="shared" si="42"/>
        <v>1509411.3890722082</v>
      </c>
      <c r="N73" s="2">
        <f t="shared" si="42"/>
        <v>1502717.6262074206</v>
      </c>
      <c r="P73" s="1" t="s">
        <v>15</v>
      </c>
      <c r="Q73" s="2">
        <f t="shared" ref="Q73:AA73" si="81">Q19+Q46</f>
        <v>1436668.2999999998</v>
      </c>
      <c r="R73" s="2">
        <f t="shared" si="81"/>
        <v>1397130.2500000002</v>
      </c>
      <c r="S73" s="2">
        <f t="shared" si="81"/>
        <v>1321270.5499999998</v>
      </c>
      <c r="T73" s="2">
        <f t="shared" si="81"/>
        <v>1331813.7499999998</v>
      </c>
      <c r="U73" s="2">
        <f t="shared" si="81"/>
        <v>1355155.48</v>
      </c>
      <c r="V73" s="2">
        <f t="shared" si="81"/>
        <v>1390507.3</v>
      </c>
      <c r="W73" s="2">
        <f t="shared" si="81"/>
        <v>0</v>
      </c>
      <c r="X73" s="2">
        <f t="shared" si="81"/>
        <v>0</v>
      </c>
      <c r="Y73" s="2">
        <f t="shared" si="81"/>
        <v>0</v>
      </c>
      <c r="Z73" s="2">
        <f t="shared" si="81"/>
        <v>0</v>
      </c>
      <c r="AA73" s="2">
        <f t="shared" si="81"/>
        <v>0</v>
      </c>
      <c r="AC73" s="1" t="s">
        <v>15</v>
      </c>
      <c r="AD73" s="5">
        <f t="shared" si="44"/>
        <v>99.999999999999986</v>
      </c>
      <c r="AE73" s="5">
        <f t="shared" si="35"/>
        <v>96.678913777902494</v>
      </c>
      <c r="AF73" s="5">
        <f t="shared" si="36"/>
        <v>90.638282109258128</v>
      </c>
      <c r="AG73" s="5">
        <f t="shared" si="37"/>
        <v>89.850660575235693</v>
      </c>
      <c r="AH73" s="5">
        <f t="shared" si="37"/>
        <v>90.057499762384609</v>
      </c>
      <c r="AI73" s="5">
        <f t="shared" si="37"/>
        <v>91.489825203887804</v>
      </c>
      <c r="AJ73" s="2"/>
      <c r="AK73" s="2"/>
      <c r="AL73" s="2"/>
      <c r="AM73" s="2"/>
      <c r="AN73" s="2"/>
      <c r="AP73" s="1" t="s">
        <v>15</v>
      </c>
      <c r="AQ73" s="2">
        <f t="shared" ref="AQ73:AU73" si="82">AQ19+AQ46</f>
        <v>0</v>
      </c>
      <c r="AR73" s="2">
        <f t="shared" si="82"/>
        <v>0</v>
      </c>
      <c r="AS73" s="2">
        <f t="shared" si="82"/>
        <v>152418.6</v>
      </c>
      <c r="AT73" s="2">
        <f t="shared" si="82"/>
        <v>243041.10526315792</v>
      </c>
      <c r="AU73" s="2">
        <f t="shared" si="82"/>
        <v>201499.94119439716</v>
      </c>
      <c r="AV73" s="2"/>
      <c r="AW73" s="2"/>
      <c r="AX73" s="2"/>
      <c r="AY73" s="2"/>
      <c r="AZ73" s="2"/>
      <c r="BA73" s="2"/>
      <c r="BC73" s="1" t="s">
        <v>15</v>
      </c>
      <c r="BD73" s="2">
        <f t="shared" ref="BD73:BH73" si="83">BD19+BD46</f>
        <v>1436668.2999999998</v>
      </c>
      <c r="BE73" s="2"/>
      <c r="BF73" s="2">
        <f t="shared" si="83"/>
        <v>1168851.9499999997</v>
      </c>
      <c r="BG73" s="2">
        <f t="shared" si="83"/>
        <v>1088772.6447368418</v>
      </c>
      <c r="BH73" s="2">
        <f t="shared" si="83"/>
        <v>1153655.5388056028</v>
      </c>
      <c r="BI73" s="2"/>
      <c r="BJ73" s="2"/>
      <c r="BK73" s="2"/>
      <c r="BL73" s="2"/>
      <c r="BM73" s="2"/>
      <c r="BN73" s="2"/>
      <c r="BP73" s="1" t="s">
        <v>15</v>
      </c>
      <c r="BQ73" s="5">
        <f t="shared" si="47"/>
        <v>99.999999999999986</v>
      </c>
      <c r="BR73" s="5"/>
      <c r="BS73" s="5">
        <f t="shared" si="40"/>
        <v>80.182467389480877</v>
      </c>
      <c r="BT73" s="5">
        <f t="shared" si="41"/>
        <v>73.453920524436441</v>
      </c>
      <c r="BU73" s="2"/>
      <c r="BV73" s="2"/>
      <c r="BW73" s="2"/>
      <c r="BX73" s="2"/>
      <c r="BY73" s="2"/>
      <c r="BZ73" s="2"/>
      <c r="CA73" s="2"/>
    </row>
    <row r="74" spans="3:79" ht="34">
      <c r="C74" s="1" t="s">
        <v>16</v>
      </c>
      <c r="D74" s="2">
        <f t="shared" si="42"/>
        <v>1113654.2999999998</v>
      </c>
      <c r="E74" s="2">
        <f t="shared" si="42"/>
        <v>1121313.0338644648</v>
      </c>
      <c r="F74" s="2">
        <f t="shared" si="42"/>
        <v>1129386.505411345</v>
      </c>
      <c r="G74" s="2">
        <f t="shared" si="42"/>
        <v>1132793.1568879255</v>
      </c>
      <c r="H74" s="2">
        <f t="shared" si="42"/>
        <v>1132418.2002612422</v>
      </c>
      <c r="I74" s="2">
        <f t="shared" si="42"/>
        <v>1141442.4197744741</v>
      </c>
      <c r="J74" s="2">
        <f t="shared" si="42"/>
        <v>1130576.2139613763</v>
      </c>
      <c r="K74" s="2">
        <f t="shared" si="42"/>
        <v>1115531.8933230916</v>
      </c>
      <c r="L74" s="2">
        <f t="shared" si="42"/>
        <v>1132838.2768815567</v>
      </c>
      <c r="M74" s="2">
        <f t="shared" si="42"/>
        <v>1136477.400933871</v>
      </c>
      <c r="N74" s="2">
        <f t="shared" si="42"/>
        <v>1141743.8410588596</v>
      </c>
      <c r="P74" s="1" t="s">
        <v>16</v>
      </c>
      <c r="Q74" s="2">
        <f t="shared" ref="Q74:AA74" si="84">Q20+Q47</f>
        <v>1113654.2999999998</v>
      </c>
      <c r="R74" s="2">
        <f t="shared" si="84"/>
        <v>1109541.77</v>
      </c>
      <c r="S74" s="2">
        <f t="shared" si="84"/>
        <v>1094550.55</v>
      </c>
      <c r="T74" s="2">
        <f t="shared" si="84"/>
        <v>1093586.7</v>
      </c>
      <c r="U74" s="2">
        <f t="shared" si="84"/>
        <v>1096219.7200000002</v>
      </c>
      <c r="V74" s="2">
        <f t="shared" si="84"/>
        <v>1112350.73</v>
      </c>
      <c r="W74" s="2">
        <f t="shared" si="84"/>
        <v>0</v>
      </c>
      <c r="X74" s="2">
        <f t="shared" si="84"/>
        <v>0</v>
      </c>
      <c r="Y74" s="2">
        <f t="shared" si="84"/>
        <v>0</v>
      </c>
      <c r="Z74" s="2">
        <f t="shared" si="84"/>
        <v>0</v>
      </c>
      <c r="AA74" s="2">
        <f t="shared" si="84"/>
        <v>0</v>
      </c>
      <c r="AC74" s="1" t="s">
        <v>16</v>
      </c>
      <c r="AD74" s="5">
        <f t="shared" si="44"/>
        <v>100</v>
      </c>
      <c r="AE74" s="5">
        <f t="shared" si="35"/>
        <v>98.950225003280607</v>
      </c>
      <c r="AF74" s="5">
        <f t="shared" si="36"/>
        <v>96.915497463053441</v>
      </c>
      <c r="AG74" s="5">
        <f t="shared" si="37"/>
        <v>96.538957121206863</v>
      </c>
      <c r="AH74" s="5">
        <f t="shared" si="37"/>
        <v>96.803435316308821</v>
      </c>
      <c r="AI74" s="5">
        <f t="shared" si="37"/>
        <v>97.451322180559742</v>
      </c>
      <c r="AJ74" s="2"/>
      <c r="AK74" s="2"/>
      <c r="AL74" s="2"/>
      <c r="AM74" s="2"/>
      <c r="AN74" s="2"/>
      <c r="AP74" s="1" t="s">
        <v>16</v>
      </c>
      <c r="AQ74" s="2">
        <f t="shared" ref="AQ74:AU74" si="85">AQ20+AQ47</f>
        <v>0</v>
      </c>
      <c r="AR74" s="2">
        <f t="shared" si="85"/>
        <v>0</v>
      </c>
      <c r="AS74" s="2">
        <f t="shared" si="85"/>
        <v>836.05</v>
      </c>
      <c r="AT74" s="2">
        <f t="shared" si="85"/>
        <v>1102.3684210526317</v>
      </c>
      <c r="AU74" s="2">
        <f t="shared" si="85"/>
        <v>1087.6224983958382</v>
      </c>
      <c r="AV74" s="2"/>
      <c r="AW74" s="2"/>
      <c r="AX74" s="2"/>
      <c r="AY74" s="2"/>
      <c r="AZ74" s="2"/>
      <c r="BA74" s="2"/>
      <c r="BC74" s="1" t="s">
        <v>16</v>
      </c>
      <c r="BD74" s="2">
        <f t="shared" ref="BD74:BH74" si="86">BD20+BD47</f>
        <v>1113654.2999999998</v>
      </c>
      <c r="BE74" s="2"/>
      <c r="BF74" s="2">
        <f t="shared" si="86"/>
        <v>1093714.5</v>
      </c>
      <c r="BG74" s="2">
        <f t="shared" si="86"/>
        <v>1092484.3315789474</v>
      </c>
      <c r="BH74" s="2">
        <f t="shared" si="86"/>
        <v>1095132.0975016044</v>
      </c>
      <c r="BI74" s="2"/>
      <c r="BJ74" s="2"/>
      <c r="BK74" s="2"/>
      <c r="BL74" s="2"/>
      <c r="BM74" s="2"/>
      <c r="BN74" s="2"/>
      <c r="BP74" s="1" t="s">
        <v>16</v>
      </c>
      <c r="BQ74" s="5">
        <f t="shared" si="47"/>
        <v>100</v>
      </c>
      <c r="BR74" s="5"/>
      <c r="BS74" s="5">
        <f t="shared" si="40"/>
        <v>96.84147054702477</v>
      </c>
      <c r="BT74" s="5">
        <f t="shared" si="41"/>
        <v>96.441642936852048</v>
      </c>
      <c r="BU74" s="2"/>
      <c r="BV74" s="2"/>
      <c r="BW74" s="2"/>
      <c r="BX74" s="2"/>
      <c r="BY74" s="2"/>
      <c r="BZ74" s="2"/>
      <c r="CA74" s="2"/>
    </row>
    <row r="75" spans="3:79" ht="17">
      <c r="C75" s="1" t="s">
        <v>17</v>
      </c>
      <c r="D75" s="2">
        <f t="shared" si="42"/>
        <v>1095819.45</v>
      </c>
      <c r="E75" s="2">
        <f t="shared" si="42"/>
        <v>1105128.9001887217</v>
      </c>
      <c r="F75" s="2">
        <f t="shared" si="42"/>
        <v>1107213.3016783595</v>
      </c>
      <c r="G75" s="2">
        <f t="shared" si="42"/>
        <v>1108078.971199255</v>
      </c>
      <c r="H75" s="2">
        <f t="shared" si="42"/>
        <v>1051301.9824718137</v>
      </c>
      <c r="I75" s="2">
        <f t="shared" si="42"/>
        <v>933783.65397839039</v>
      </c>
      <c r="J75" s="2">
        <f t="shared" si="42"/>
        <v>869105.29975514917</v>
      </c>
      <c r="K75" s="2">
        <f t="shared" si="42"/>
        <v>918871.18718068069</v>
      </c>
      <c r="L75" s="2">
        <f t="shared" si="42"/>
        <v>1081264.504860637</v>
      </c>
      <c r="M75" s="2">
        <f t="shared" si="42"/>
        <v>1110432.1477181399</v>
      </c>
      <c r="N75" s="2">
        <f t="shared" si="42"/>
        <v>1113182.1174685385</v>
      </c>
      <c r="P75" s="1" t="s">
        <v>17</v>
      </c>
      <c r="Q75" s="2">
        <f t="shared" ref="Q75:AA75" si="87">Q21+Q48</f>
        <v>1095819.45</v>
      </c>
      <c r="R75" s="2">
        <f t="shared" si="87"/>
        <v>1080054.81</v>
      </c>
      <c r="S75" s="2">
        <f t="shared" si="87"/>
        <v>1039727.7000000001</v>
      </c>
      <c r="T75" s="2">
        <f t="shared" si="87"/>
        <v>1028405.6</v>
      </c>
      <c r="U75" s="2">
        <f t="shared" si="87"/>
        <v>983145.99</v>
      </c>
      <c r="V75" s="2">
        <f t="shared" si="87"/>
        <v>899019.64</v>
      </c>
      <c r="W75" s="2">
        <f t="shared" si="87"/>
        <v>0</v>
      </c>
      <c r="X75" s="2">
        <f t="shared" si="87"/>
        <v>0</v>
      </c>
      <c r="Y75" s="2">
        <f t="shared" si="87"/>
        <v>0</v>
      </c>
      <c r="Z75" s="2">
        <f t="shared" si="87"/>
        <v>0</v>
      </c>
      <c r="AA75" s="2">
        <f t="shared" si="87"/>
        <v>0</v>
      </c>
      <c r="AC75" s="1" t="s">
        <v>17</v>
      </c>
      <c r="AD75" s="5">
        <f t="shared" si="44"/>
        <v>100</v>
      </c>
      <c r="AE75" s="5">
        <f t="shared" si="35"/>
        <v>97.731116235903357</v>
      </c>
      <c r="AF75" s="5">
        <f t="shared" si="36"/>
        <v>93.904914114013792</v>
      </c>
      <c r="AG75" s="5">
        <f t="shared" si="37"/>
        <v>92.809775000690991</v>
      </c>
      <c r="AH75" s="5">
        <f t="shared" si="37"/>
        <v>93.516991919717896</v>
      </c>
      <c r="AI75" s="5">
        <f t="shared" si="37"/>
        <v>96.27708047466048</v>
      </c>
      <c r="AJ75" s="2"/>
      <c r="AK75" s="2"/>
      <c r="AL75" s="2"/>
      <c r="AM75" s="2"/>
      <c r="AN75" s="2"/>
      <c r="AP75" s="1" t="s">
        <v>17</v>
      </c>
      <c r="AQ75" s="2">
        <f t="shared" ref="AQ75:AU75" si="88">AQ21+AQ48</f>
        <v>0</v>
      </c>
      <c r="AR75" s="2">
        <f t="shared" si="88"/>
        <v>0</v>
      </c>
      <c r="AS75" s="2">
        <f t="shared" si="88"/>
        <v>155349.95000000001</v>
      </c>
      <c r="AT75" s="2">
        <f t="shared" si="88"/>
        <v>210755.42105263157</v>
      </c>
      <c r="AU75" s="2">
        <f t="shared" si="88"/>
        <v>175402.73239307237</v>
      </c>
      <c r="AV75" s="2"/>
      <c r="AW75" s="2"/>
      <c r="AX75" s="2"/>
      <c r="AY75" s="2"/>
      <c r="AZ75" s="2"/>
      <c r="BA75" s="2"/>
      <c r="BC75" s="1" t="s">
        <v>17</v>
      </c>
      <c r="BD75" s="2">
        <f t="shared" ref="BD75:BH75" si="89">BD21+BD48</f>
        <v>1095819.45</v>
      </c>
      <c r="BE75" s="2"/>
      <c r="BF75" s="2">
        <f t="shared" si="89"/>
        <v>884377.75000000012</v>
      </c>
      <c r="BG75" s="2">
        <f t="shared" si="89"/>
        <v>817650.1789473684</v>
      </c>
      <c r="BH75" s="2">
        <f t="shared" si="89"/>
        <v>807743.25760692754</v>
      </c>
      <c r="BI75" s="2"/>
      <c r="BJ75" s="2"/>
      <c r="BK75" s="2"/>
      <c r="BL75" s="2"/>
      <c r="BM75" s="2"/>
      <c r="BN75" s="2"/>
      <c r="BP75" s="1" t="s">
        <v>17</v>
      </c>
      <c r="BQ75" s="5">
        <f t="shared" si="47"/>
        <v>100</v>
      </c>
      <c r="BR75" s="5"/>
      <c r="BS75" s="5">
        <f t="shared" si="40"/>
        <v>79.874198463785063</v>
      </c>
      <c r="BT75" s="5">
        <f t="shared" si="41"/>
        <v>73.789883230293555</v>
      </c>
      <c r="BU75" s="2"/>
      <c r="BV75" s="2"/>
      <c r="BW75" s="2"/>
      <c r="BX75" s="2"/>
      <c r="BY75" s="2"/>
      <c r="BZ75" s="2"/>
      <c r="CA75" s="2"/>
    </row>
    <row r="76" spans="3:79" ht="34">
      <c r="C76" s="1" t="s">
        <v>18</v>
      </c>
      <c r="D76" s="2">
        <f t="shared" si="42"/>
        <v>1719634.0000000002</v>
      </c>
      <c r="E76" s="2">
        <f t="shared" si="42"/>
        <v>1730814.7547252055</v>
      </c>
      <c r="F76" s="2">
        <f t="shared" si="42"/>
        <v>1740827.233939321</v>
      </c>
      <c r="G76" s="2">
        <f t="shared" si="42"/>
        <v>1760427.2771477478</v>
      </c>
      <c r="H76" s="2">
        <f t="shared" si="42"/>
        <v>1795789.6918968409</v>
      </c>
      <c r="I76" s="2">
        <f t="shared" si="42"/>
        <v>1852601.8478781648</v>
      </c>
      <c r="J76" s="2">
        <f t="shared" si="42"/>
        <v>1873750.2475311591</v>
      </c>
      <c r="K76" s="2">
        <f t="shared" si="42"/>
        <v>1862118.365261992</v>
      </c>
      <c r="L76" s="2">
        <f t="shared" si="42"/>
        <v>1827955.8606085095</v>
      </c>
      <c r="M76" s="2">
        <f t="shared" si="42"/>
        <v>1830945.097985591</v>
      </c>
      <c r="N76" s="2">
        <f t="shared" si="42"/>
        <v>1851660.1125779981</v>
      </c>
      <c r="P76" s="1" t="s">
        <v>18</v>
      </c>
      <c r="Q76" s="2">
        <f t="shared" ref="Q76:AA76" si="90">Q22+Q49</f>
        <v>1719634.0000000002</v>
      </c>
      <c r="R76" s="2">
        <f t="shared" si="90"/>
        <v>1731218.56</v>
      </c>
      <c r="S76" s="2">
        <f t="shared" si="90"/>
        <v>1752282.65</v>
      </c>
      <c r="T76" s="2">
        <f t="shared" si="90"/>
        <v>1736671.2</v>
      </c>
      <c r="U76" s="2">
        <f t="shared" si="90"/>
        <v>1735398.52</v>
      </c>
      <c r="V76" s="2">
        <f t="shared" si="90"/>
        <v>1779001.85</v>
      </c>
      <c r="W76" s="2">
        <f t="shared" si="90"/>
        <v>0</v>
      </c>
      <c r="X76" s="2">
        <f t="shared" si="90"/>
        <v>0</v>
      </c>
      <c r="Y76" s="2">
        <f t="shared" si="90"/>
        <v>0</v>
      </c>
      <c r="Z76" s="2">
        <f t="shared" si="90"/>
        <v>0</v>
      </c>
      <c r="AA76" s="2">
        <f t="shared" si="90"/>
        <v>0</v>
      </c>
      <c r="AC76" s="1" t="s">
        <v>18</v>
      </c>
      <c r="AD76" s="5">
        <f t="shared" si="44"/>
        <v>100</v>
      </c>
      <c r="AE76" s="5">
        <f t="shared" si="35"/>
        <v>100.02333035778047</v>
      </c>
      <c r="AF76" s="5">
        <f t="shared" si="36"/>
        <v>100.65804439621252</v>
      </c>
      <c r="AG76" s="5">
        <f t="shared" si="37"/>
        <v>98.650550496681831</v>
      </c>
      <c r="AH76" s="5">
        <f t="shared" si="37"/>
        <v>96.63706879656651</v>
      </c>
      <c r="AI76" s="5">
        <f t="shared" si="37"/>
        <v>96.027209086374341</v>
      </c>
      <c r="AJ76" s="2"/>
      <c r="AK76" s="2"/>
      <c r="AL76" s="2"/>
      <c r="AM76" s="2"/>
      <c r="AN76" s="2"/>
      <c r="AP76" s="1" t="s">
        <v>18</v>
      </c>
      <c r="AQ76" s="2">
        <f t="shared" ref="AQ76:AU76" si="91">AQ22+AQ49</f>
        <v>0</v>
      </c>
      <c r="AR76" s="2">
        <f t="shared" si="91"/>
        <v>0</v>
      </c>
      <c r="AS76" s="2">
        <f t="shared" si="91"/>
        <v>137799.65000000002</v>
      </c>
      <c r="AT76" s="2">
        <f t="shared" si="91"/>
        <v>196009.52631578947</v>
      </c>
      <c r="AU76" s="2">
        <f t="shared" si="91"/>
        <v>152025.76750936659</v>
      </c>
      <c r="AV76" s="2"/>
      <c r="AW76" s="2"/>
      <c r="AX76" s="2"/>
      <c r="AY76" s="2"/>
      <c r="AZ76" s="2"/>
      <c r="BA76" s="2"/>
      <c r="BC76" s="1" t="s">
        <v>18</v>
      </c>
      <c r="BD76" s="2">
        <f t="shared" ref="BD76:BH76" si="92">BD22+BD49</f>
        <v>1719634.0000000002</v>
      </c>
      <c r="BE76" s="2"/>
      <c r="BF76" s="2">
        <f t="shared" si="92"/>
        <v>1614483</v>
      </c>
      <c r="BG76" s="2">
        <f t="shared" si="92"/>
        <v>1540661.6736842105</v>
      </c>
      <c r="BH76" s="2">
        <f t="shared" si="92"/>
        <v>1583372.7524906334</v>
      </c>
      <c r="BI76" s="2"/>
      <c r="BJ76" s="2"/>
      <c r="BK76" s="2"/>
      <c r="BL76" s="2"/>
      <c r="BM76" s="2"/>
      <c r="BN76" s="2"/>
      <c r="BP76" s="1" t="s">
        <v>18</v>
      </c>
      <c r="BQ76" s="5">
        <f t="shared" si="47"/>
        <v>100</v>
      </c>
      <c r="BR76" s="5"/>
      <c r="BS76" s="5">
        <f t="shared" si="40"/>
        <v>92.742287604645497</v>
      </c>
      <c r="BT76" s="5">
        <f t="shared" si="41"/>
        <v>87.516348654878684</v>
      </c>
      <c r="BU76" s="2"/>
      <c r="BV76" s="2"/>
      <c r="BW76" s="2"/>
      <c r="BX76" s="2"/>
      <c r="BY76" s="2"/>
      <c r="BZ76" s="2"/>
      <c r="CA76" s="2"/>
    </row>
    <row r="77" spans="3:79" ht="34">
      <c r="C77" s="1" t="s">
        <v>19</v>
      </c>
      <c r="D77" s="2">
        <f t="shared" si="42"/>
        <v>344422</v>
      </c>
      <c r="E77" s="2">
        <f t="shared" si="42"/>
        <v>350557.45707308117</v>
      </c>
      <c r="F77" s="2">
        <f t="shared" si="42"/>
        <v>354153.94320781832</v>
      </c>
      <c r="G77" s="2">
        <f t="shared" si="42"/>
        <v>362712.89590664225</v>
      </c>
      <c r="H77" s="2">
        <f t="shared" si="42"/>
        <v>358871.43542982172</v>
      </c>
      <c r="I77" s="2">
        <f t="shared" si="42"/>
        <v>366067.68689889659</v>
      </c>
      <c r="J77" s="2">
        <f t="shared" si="42"/>
        <v>348514.27511070308</v>
      </c>
      <c r="K77" s="2">
        <f t="shared" si="42"/>
        <v>341626.21420911991</v>
      </c>
      <c r="L77" s="2">
        <f t="shared" si="42"/>
        <v>359149.57476379036</v>
      </c>
      <c r="M77" s="2">
        <f t="shared" si="42"/>
        <v>359018.0634792588</v>
      </c>
      <c r="N77" s="2">
        <f t="shared" si="42"/>
        <v>363454.83203252702</v>
      </c>
      <c r="P77" s="1" t="s">
        <v>19</v>
      </c>
      <c r="Q77" s="2">
        <f t="shared" ref="Q77:AA77" si="93">Q23+Q50</f>
        <v>344422</v>
      </c>
      <c r="R77" s="2">
        <f t="shared" si="93"/>
        <v>329916.31</v>
      </c>
      <c r="S77" s="2">
        <f t="shared" si="93"/>
        <v>307629.25</v>
      </c>
      <c r="T77" s="2">
        <f t="shared" si="93"/>
        <v>305375.34999999998</v>
      </c>
      <c r="U77" s="2">
        <f t="shared" si="93"/>
        <v>298435.02</v>
      </c>
      <c r="V77" s="2">
        <f t="shared" si="93"/>
        <v>308427.44</v>
      </c>
      <c r="W77" s="2">
        <f t="shared" si="93"/>
        <v>0</v>
      </c>
      <c r="X77" s="2">
        <f t="shared" si="93"/>
        <v>0</v>
      </c>
      <c r="Y77" s="2">
        <f t="shared" si="93"/>
        <v>0</v>
      </c>
      <c r="Z77" s="2">
        <f t="shared" si="93"/>
        <v>0</v>
      </c>
      <c r="AA77" s="2">
        <f t="shared" si="93"/>
        <v>0</v>
      </c>
      <c r="AC77" s="1" t="s">
        <v>19</v>
      </c>
      <c r="AD77" s="5">
        <f t="shared" si="44"/>
        <v>100</v>
      </c>
      <c r="AE77" s="5">
        <f t="shared" si="35"/>
        <v>94.111907575602345</v>
      </c>
      <c r="AF77" s="5">
        <f t="shared" si="36"/>
        <v>86.863144093099223</v>
      </c>
      <c r="AG77" s="5">
        <f t="shared" si="37"/>
        <v>84.192029962618079</v>
      </c>
      <c r="AH77" s="5">
        <f t="shared" si="37"/>
        <v>83.15931292847624</v>
      </c>
      <c r="AI77" s="5">
        <f t="shared" si="37"/>
        <v>84.254210638696406</v>
      </c>
      <c r="AJ77" s="2"/>
      <c r="AK77" s="2"/>
      <c r="AL77" s="2"/>
      <c r="AM77" s="2"/>
      <c r="AN77" s="2"/>
      <c r="AP77" s="1" t="s">
        <v>19</v>
      </c>
      <c r="AQ77" s="2">
        <f t="shared" ref="AQ77:AU77" si="94">AQ23+AQ50</f>
        <v>0</v>
      </c>
      <c r="AR77" s="2">
        <f t="shared" si="94"/>
        <v>0</v>
      </c>
      <c r="AS77" s="2">
        <f t="shared" si="94"/>
        <v>153702.5</v>
      </c>
      <c r="AT77" s="2">
        <f t="shared" si="94"/>
        <v>201793.26315789472</v>
      </c>
      <c r="AU77" s="2">
        <f t="shared" si="94"/>
        <v>173216.01771000057</v>
      </c>
      <c r="AV77" s="2"/>
      <c r="AW77" s="2"/>
      <c r="AX77" s="2"/>
      <c r="AY77" s="2"/>
      <c r="AZ77" s="2"/>
      <c r="BA77" s="2"/>
      <c r="BC77" s="1" t="s">
        <v>19</v>
      </c>
      <c r="BD77" s="2">
        <f t="shared" ref="BD77:BH77" si="95">BD23+BD50</f>
        <v>344422</v>
      </c>
      <c r="BE77" s="2"/>
      <c r="BF77" s="2">
        <f t="shared" si="95"/>
        <v>153926.75</v>
      </c>
      <c r="BG77" s="2">
        <f t="shared" si="95"/>
        <v>103582.08684210529</v>
      </c>
      <c r="BH77" s="2">
        <f t="shared" si="95"/>
        <v>125219.00228999942</v>
      </c>
      <c r="BI77" s="2"/>
      <c r="BJ77" s="2"/>
      <c r="BK77" s="2"/>
      <c r="BL77" s="2"/>
      <c r="BM77" s="2"/>
      <c r="BN77" s="2"/>
      <c r="BP77" s="1" t="s">
        <v>19</v>
      </c>
      <c r="BQ77" s="5">
        <f t="shared" si="47"/>
        <v>100</v>
      </c>
      <c r="BR77" s="5"/>
      <c r="BS77" s="5">
        <f t="shared" si="40"/>
        <v>43.463232007465024</v>
      </c>
      <c r="BT77" s="5">
        <f t="shared" si="41"/>
        <v>28.557596934399054</v>
      </c>
      <c r="BU77" s="2"/>
      <c r="BV77" s="2"/>
      <c r="BW77" s="2"/>
      <c r="BX77" s="2"/>
      <c r="BY77" s="2"/>
      <c r="BZ77" s="2"/>
      <c r="CA77" s="2"/>
    </row>
    <row r="78" spans="3:79" ht="17">
      <c r="C78" s="1" t="s">
        <v>20</v>
      </c>
      <c r="D78" s="2">
        <f t="shared" si="42"/>
        <v>538723.6</v>
      </c>
      <c r="E78" s="2">
        <f t="shared" si="42"/>
        <v>543807.73277429724</v>
      </c>
      <c r="F78" s="2">
        <f t="shared" si="42"/>
        <v>548700.64884245442</v>
      </c>
      <c r="G78" s="2">
        <f t="shared" si="42"/>
        <v>553723.78626731178</v>
      </c>
      <c r="H78" s="2">
        <f t="shared" si="42"/>
        <v>552979.46814333601</v>
      </c>
      <c r="I78" s="2">
        <f t="shared" si="42"/>
        <v>552952.16219490324</v>
      </c>
      <c r="J78" s="2">
        <f t="shared" si="42"/>
        <v>544060.73752654681</v>
      </c>
      <c r="K78" s="2">
        <f t="shared" si="42"/>
        <v>545838.2048832482</v>
      </c>
      <c r="L78" s="2">
        <f t="shared" si="42"/>
        <v>553445.38873753161</v>
      </c>
      <c r="M78" s="2">
        <f t="shared" si="42"/>
        <v>553120.08322272357</v>
      </c>
      <c r="N78" s="2">
        <f t="shared" si="42"/>
        <v>553450.72764444957</v>
      </c>
      <c r="P78" s="1" t="s">
        <v>20</v>
      </c>
      <c r="Q78" s="2">
        <f t="shared" ref="Q78:AA78" si="96">Q24+Q51</f>
        <v>538723.6</v>
      </c>
      <c r="R78" s="2">
        <f t="shared" si="96"/>
        <v>530022.14999999991</v>
      </c>
      <c r="S78" s="2">
        <f t="shared" si="96"/>
        <v>512022.65</v>
      </c>
      <c r="T78" s="2">
        <f t="shared" si="96"/>
        <v>515497.69999999995</v>
      </c>
      <c r="U78" s="2">
        <f t="shared" si="96"/>
        <v>515606.05</v>
      </c>
      <c r="V78" s="2">
        <f t="shared" si="96"/>
        <v>518553.49000000005</v>
      </c>
      <c r="W78" s="2">
        <f t="shared" si="96"/>
        <v>0</v>
      </c>
      <c r="X78" s="2">
        <f t="shared" si="96"/>
        <v>0</v>
      </c>
      <c r="Y78" s="2">
        <f t="shared" si="96"/>
        <v>0</v>
      </c>
      <c r="Z78" s="2">
        <f t="shared" si="96"/>
        <v>0</v>
      </c>
      <c r="AA78" s="2">
        <f t="shared" si="96"/>
        <v>0</v>
      </c>
      <c r="AC78" s="1" t="s">
        <v>20</v>
      </c>
      <c r="AD78" s="5">
        <f t="shared" si="44"/>
        <v>100</v>
      </c>
      <c r="AE78" s="5">
        <f t="shared" si="35"/>
        <v>97.464989564607961</v>
      </c>
      <c r="AF78" s="5">
        <f t="shared" si="36"/>
        <v>93.315481051493052</v>
      </c>
      <c r="AG78" s="5">
        <f t="shared" si="37"/>
        <v>93.096542497298813</v>
      </c>
      <c r="AH78" s="5">
        <f t="shared" si="37"/>
        <v>93.241445605779973</v>
      </c>
      <c r="AI78" s="5">
        <f t="shared" si="37"/>
        <v>93.779087135067854</v>
      </c>
      <c r="AJ78" s="2"/>
      <c r="AK78" s="2"/>
      <c r="AL78" s="2"/>
      <c r="AM78" s="2"/>
      <c r="AN78" s="2"/>
      <c r="AP78" s="1" t="s">
        <v>20</v>
      </c>
      <c r="AQ78" s="2">
        <f t="shared" ref="AQ78:AU78" si="97">AQ24+AQ51</f>
        <v>0</v>
      </c>
      <c r="AR78" s="2">
        <f t="shared" si="97"/>
        <v>0</v>
      </c>
      <c r="AS78" s="2">
        <f t="shared" si="97"/>
        <v>221515.2</v>
      </c>
      <c r="AT78" s="2">
        <f t="shared" si="97"/>
        <v>245511.68421052629</v>
      </c>
      <c r="AU78" s="2">
        <f t="shared" si="97"/>
        <v>220320.61130776154</v>
      </c>
      <c r="AV78" s="2"/>
      <c r="AW78" s="2"/>
      <c r="AX78" s="2"/>
      <c r="AY78" s="2"/>
      <c r="AZ78" s="2"/>
      <c r="BA78" s="2"/>
      <c r="BC78" s="1" t="s">
        <v>20</v>
      </c>
      <c r="BD78" s="2">
        <f t="shared" ref="BD78:BH78" si="98">BD24+BD51</f>
        <v>538723.6</v>
      </c>
      <c r="BE78" s="2"/>
      <c r="BF78" s="2">
        <f t="shared" si="98"/>
        <v>290507.44999999995</v>
      </c>
      <c r="BG78" s="2">
        <f t="shared" si="98"/>
        <v>269986.01578947366</v>
      </c>
      <c r="BH78" s="2">
        <f t="shared" si="98"/>
        <v>295285.43869223841</v>
      </c>
      <c r="BI78" s="2"/>
      <c r="BJ78" s="2"/>
      <c r="BK78" s="2"/>
      <c r="BL78" s="2"/>
      <c r="BM78" s="2"/>
      <c r="BN78" s="2"/>
      <c r="BP78" s="1" t="s">
        <v>20</v>
      </c>
      <c r="BQ78" s="5">
        <f t="shared" si="47"/>
        <v>100</v>
      </c>
      <c r="BR78" s="5"/>
      <c r="BS78" s="5">
        <f t="shared" si="40"/>
        <v>52.944615723137566</v>
      </c>
      <c r="BT78" s="5">
        <f t="shared" si="41"/>
        <v>48.75824779164121</v>
      </c>
      <c r="BU78" s="2"/>
      <c r="BV78" s="2"/>
      <c r="BW78" s="2"/>
      <c r="BX78" s="2"/>
      <c r="BY78" s="2"/>
      <c r="BZ78" s="2"/>
      <c r="CA78" s="2"/>
    </row>
    <row r="79" spans="3:79" ht="17">
      <c r="C79" s="1" t="s">
        <v>140</v>
      </c>
      <c r="D79" s="2">
        <f t="shared" si="42"/>
        <v>436085.89999999997</v>
      </c>
      <c r="E79" s="2">
        <f t="shared" si="42"/>
        <v>436757.63692855329</v>
      </c>
      <c r="F79" s="2">
        <f t="shared" si="42"/>
        <v>436415.66052872565</v>
      </c>
      <c r="G79" s="2">
        <f t="shared" si="42"/>
        <v>435379.05332044791</v>
      </c>
      <c r="H79" s="2">
        <f t="shared" si="42"/>
        <v>434870.11648110161</v>
      </c>
      <c r="I79" s="2">
        <f t="shared" si="42"/>
        <v>432964.54637761915</v>
      </c>
      <c r="J79" s="2">
        <f t="shared" si="42"/>
        <v>431379.83436620241</v>
      </c>
      <c r="K79" s="2">
        <f t="shared" si="42"/>
        <v>426062.13716644043</v>
      </c>
      <c r="L79" s="2">
        <f t="shared" si="42"/>
        <v>425554.18314577325</v>
      </c>
      <c r="M79" s="2">
        <f t="shared" si="42"/>
        <v>425899.53480058949</v>
      </c>
      <c r="N79" s="2">
        <f t="shared" si="42"/>
        <v>425038.33847279247</v>
      </c>
      <c r="P79" s="1" t="s">
        <v>140</v>
      </c>
      <c r="Q79" s="2">
        <f t="shared" ref="Q79:AA79" si="99">Q25+Q52</f>
        <v>436085.89999999997</v>
      </c>
      <c r="R79" s="2">
        <f t="shared" si="99"/>
        <v>435251.67</v>
      </c>
      <c r="S79" s="2">
        <f t="shared" si="99"/>
        <v>423219.6</v>
      </c>
      <c r="T79" s="2">
        <f t="shared" si="99"/>
        <v>416267.10000000003</v>
      </c>
      <c r="U79" s="2">
        <f t="shared" si="99"/>
        <v>416437.49</v>
      </c>
      <c r="V79" s="2">
        <f t="shared" si="99"/>
        <v>418708.5</v>
      </c>
      <c r="W79" s="2">
        <f t="shared" si="99"/>
        <v>0</v>
      </c>
      <c r="X79" s="2">
        <f t="shared" si="99"/>
        <v>0</v>
      </c>
      <c r="Y79" s="2">
        <f t="shared" si="99"/>
        <v>0</v>
      </c>
      <c r="Z79" s="2">
        <f t="shared" si="99"/>
        <v>0</v>
      </c>
      <c r="AA79" s="2">
        <f t="shared" si="99"/>
        <v>0</v>
      </c>
      <c r="AC79" s="1" t="s">
        <v>140</v>
      </c>
      <c r="AD79" s="5">
        <f t="shared" si="44"/>
        <v>100.00000000000001</v>
      </c>
      <c r="AE79" s="5">
        <f t="shared" si="35"/>
        <v>99.655193910484584</v>
      </c>
      <c r="AF79" s="5">
        <f t="shared" si="36"/>
        <v>96.976263291574284</v>
      </c>
      <c r="AG79" s="5">
        <f t="shared" si="37"/>
        <v>95.610272663627413</v>
      </c>
      <c r="AH79" s="5">
        <f t="shared" si="37"/>
        <v>95.761349013757155</v>
      </c>
      <c r="AI79" s="5">
        <f t="shared" si="37"/>
        <v>96.7073409365982</v>
      </c>
      <c r="AJ79" s="2"/>
      <c r="AK79" s="2"/>
      <c r="AL79" s="2"/>
      <c r="AM79" s="2"/>
      <c r="AN79" s="2"/>
      <c r="AP79" s="1" t="s">
        <v>140</v>
      </c>
      <c r="AQ79" s="2">
        <f t="shared" ref="AQ79:AU79" si="100">AQ25+AQ52</f>
        <v>0</v>
      </c>
      <c r="AR79" s="2">
        <f t="shared" si="100"/>
        <v>0</v>
      </c>
      <c r="AS79" s="2">
        <f t="shared" si="100"/>
        <v>296</v>
      </c>
      <c r="AT79" s="2">
        <f t="shared" si="100"/>
        <v>416.15789473684208</v>
      </c>
      <c r="AU79" s="2">
        <f t="shared" si="100"/>
        <v>369.18523900747141</v>
      </c>
      <c r="AV79" s="2"/>
      <c r="AW79" s="2"/>
      <c r="AX79" s="2"/>
      <c r="AY79" s="2"/>
      <c r="AZ79" s="2"/>
      <c r="BA79" s="2"/>
      <c r="BC79" s="1" t="s">
        <v>140</v>
      </c>
      <c r="BD79" s="2">
        <f t="shared" ref="BD79:BH79" si="101">BD25+BD52</f>
        <v>436085.89999999997</v>
      </c>
      <c r="BE79" s="2"/>
      <c r="BF79" s="2">
        <f t="shared" si="101"/>
        <v>422923.6</v>
      </c>
      <c r="BG79" s="2">
        <f t="shared" si="101"/>
        <v>415850.94210526318</v>
      </c>
      <c r="BH79" s="2">
        <f t="shared" si="101"/>
        <v>416068.30476099253</v>
      </c>
      <c r="BI79" s="2"/>
      <c r="BJ79" s="2"/>
      <c r="BK79" s="2"/>
      <c r="BL79" s="2"/>
      <c r="BM79" s="2"/>
      <c r="BN79" s="2"/>
      <c r="BP79" s="1" t="s">
        <v>140</v>
      </c>
      <c r="BQ79" s="5">
        <f t="shared" si="47"/>
        <v>100.00000000000001</v>
      </c>
      <c r="BR79" s="5"/>
      <c r="BS79" s="5">
        <f t="shared" si="40"/>
        <v>96.908438044505601</v>
      </c>
      <c r="BT79" s="5">
        <f t="shared" si="41"/>
        <v>95.51468747376515</v>
      </c>
      <c r="BU79" s="2"/>
      <c r="BV79" s="2"/>
      <c r="BW79" s="2"/>
      <c r="BX79" s="2"/>
      <c r="BY79" s="2"/>
      <c r="BZ79" s="2"/>
      <c r="CA79" s="2"/>
    </row>
    <row r="80" spans="3:79" ht="34">
      <c r="C80" s="1" t="s">
        <v>22</v>
      </c>
      <c r="D80" s="2">
        <f t="shared" si="42"/>
        <v>3632.7000000000003</v>
      </c>
      <c r="E80" s="2">
        <f t="shared" si="42"/>
        <v>3647.2714324049589</v>
      </c>
      <c r="F80" s="2">
        <f t="shared" si="42"/>
        <v>3665.3671466206347</v>
      </c>
      <c r="G80" s="2">
        <f t="shared" si="42"/>
        <v>3858.823702415395</v>
      </c>
      <c r="H80" s="2">
        <f t="shared" si="42"/>
        <v>3900.2042708598947</v>
      </c>
      <c r="I80" s="2">
        <f t="shared" si="42"/>
        <v>3794.3320670357143</v>
      </c>
      <c r="J80" s="2">
        <f t="shared" si="42"/>
        <v>3725.7022355508288</v>
      </c>
      <c r="K80" s="2">
        <f t="shared" si="42"/>
        <v>3685.8786009519804</v>
      </c>
      <c r="L80" s="2">
        <f t="shared" si="42"/>
        <v>3757.0731765917308</v>
      </c>
      <c r="M80" s="2">
        <f t="shared" si="42"/>
        <v>3748.7405669526925</v>
      </c>
      <c r="N80" s="2">
        <f t="shared" si="42"/>
        <v>3745.7991391681376</v>
      </c>
      <c r="P80" s="1" t="s">
        <v>22</v>
      </c>
      <c r="Q80" s="2">
        <f t="shared" ref="Q80:AA80" si="102">Q26+Q53</f>
        <v>3632.7000000000003</v>
      </c>
      <c r="R80" s="2">
        <f t="shared" si="102"/>
        <v>3524.58</v>
      </c>
      <c r="S80" s="2">
        <f t="shared" si="102"/>
        <v>3378.75</v>
      </c>
      <c r="T80" s="2">
        <f t="shared" si="102"/>
        <v>3356</v>
      </c>
      <c r="U80" s="2">
        <f t="shared" si="102"/>
        <v>3376.04</v>
      </c>
      <c r="V80" s="2">
        <f t="shared" si="102"/>
        <v>3504.86</v>
      </c>
      <c r="W80" s="2">
        <f t="shared" si="102"/>
        <v>0</v>
      </c>
      <c r="X80" s="2">
        <f t="shared" si="102"/>
        <v>0</v>
      </c>
      <c r="Y80" s="2">
        <f t="shared" si="102"/>
        <v>0</v>
      </c>
      <c r="Z80" s="2">
        <f t="shared" si="102"/>
        <v>0</v>
      </c>
      <c r="AA80" s="2">
        <f t="shared" si="102"/>
        <v>0</v>
      </c>
      <c r="AC80" s="1" t="s">
        <v>22</v>
      </c>
      <c r="AD80" s="5">
        <f t="shared" si="44"/>
        <v>99.999999999999986</v>
      </c>
      <c r="AE80" s="5">
        <f t="shared" si="35"/>
        <v>96.636076182461196</v>
      </c>
      <c r="AF80" s="5">
        <f t="shared" si="36"/>
        <v>92.180397347510265</v>
      </c>
      <c r="AG80" s="5">
        <f t="shared" si="37"/>
        <v>86.969508295995567</v>
      </c>
      <c r="AH80" s="5">
        <f t="shared" si="37"/>
        <v>86.560594408447997</v>
      </c>
      <c r="AI80" s="5">
        <f t="shared" si="37"/>
        <v>92.370934806930023</v>
      </c>
      <c r="AJ80" s="2"/>
      <c r="AK80" s="2"/>
      <c r="AL80" s="2"/>
      <c r="AM80" s="2"/>
      <c r="AN80" s="2"/>
      <c r="AP80" s="1" t="s">
        <v>22</v>
      </c>
      <c r="AQ80" s="2">
        <f t="shared" ref="AQ80:AU80" si="103">AQ26+AQ53</f>
        <v>0</v>
      </c>
      <c r="AR80" s="2">
        <f t="shared" si="103"/>
        <v>0</v>
      </c>
      <c r="AS80" s="2">
        <f t="shared" si="103"/>
        <v>397.05</v>
      </c>
      <c r="AT80" s="2">
        <f t="shared" si="103"/>
        <v>548.84210526315792</v>
      </c>
      <c r="AU80" s="2">
        <f t="shared" si="103"/>
        <v>553.94771147107349</v>
      </c>
      <c r="AV80" s="2"/>
      <c r="AW80" s="2"/>
      <c r="AX80" s="2"/>
      <c r="AY80" s="2"/>
      <c r="AZ80" s="2"/>
      <c r="BA80" s="2"/>
      <c r="BC80" s="1" t="s">
        <v>22</v>
      </c>
      <c r="BD80" s="2">
        <f t="shared" ref="BD80:BH80" si="104">BD26+BD53</f>
        <v>3632.7000000000003</v>
      </c>
      <c r="BE80" s="2"/>
      <c r="BF80" s="2">
        <f t="shared" si="104"/>
        <v>2981.7</v>
      </c>
      <c r="BG80" s="2">
        <f t="shared" si="104"/>
        <v>2807.1578947368421</v>
      </c>
      <c r="BH80" s="2">
        <f t="shared" si="104"/>
        <v>2822.0922885289265</v>
      </c>
      <c r="BI80" s="2"/>
      <c r="BJ80" s="2"/>
      <c r="BK80" s="2"/>
      <c r="BL80" s="2"/>
      <c r="BM80" s="2"/>
      <c r="BN80" s="2"/>
      <c r="BP80" s="1" t="s">
        <v>22</v>
      </c>
      <c r="BQ80" s="5">
        <f t="shared" si="47"/>
        <v>99.999999999999986</v>
      </c>
      <c r="BR80" s="5"/>
      <c r="BS80" s="5">
        <f t="shared" si="40"/>
        <v>81.347921796839458</v>
      </c>
      <c r="BT80" s="5">
        <f t="shared" si="41"/>
        <v>72.746466571658289</v>
      </c>
      <c r="BU80" s="2"/>
      <c r="BV80" s="2"/>
      <c r="BW80" s="2"/>
      <c r="BX80" s="2"/>
      <c r="BY80" s="2"/>
      <c r="BZ80" s="2"/>
      <c r="CA80" s="2"/>
    </row>
    <row r="81" spans="1:79" ht="17">
      <c r="C81" s="1" t="s">
        <v>23</v>
      </c>
      <c r="D81" s="2">
        <f t="shared" si="42"/>
        <v>19250228.949999999</v>
      </c>
      <c r="E81" s="2">
        <f t="shared" si="42"/>
        <v>19411637.225220971</v>
      </c>
      <c r="F81" s="2">
        <f t="shared" si="42"/>
        <v>19605118.495227169</v>
      </c>
      <c r="G81" s="2">
        <f t="shared" si="42"/>
        <v>19824611.804412201</v>
      </c>
      <c r="H81" s="2">
        <f t="shared" si="42"/>
        <v>19905987.534143936</v>
      </c>
      <c r="I81" s="2">
        <f t="shared" si="42"/>
        <v>19926181.820945539</v>
      </c>
      <c r="J81" s="2">
        <f t="shared" si="42"/>
        <v>19710318.314728893</v>
      </c>
      <c r="K81" s="2">
        <f t="shared" si="42"/>
        <v>19713900.345026921</v>
      </c>
      <c r="L81" s="2">
        <f t="shared" si="42"/>
        <v>19826133.501801249</v>
      </c>
      <c r="M81" s="2">
        <f t="shared" si="42"/>
        <v>19773073.70256374</v>
      </c>
      <c r="N81" s="2">
        <f t="shared" si="42"/>
        <v>19804261.966916077</v>
      </c>
      <c r="P81" s="1" t="s">
        <v>23</v>
      </c>
      <c r="Q81" s="2">
        <f t="shared" ref="Q81:AA81" si="105">Q27+Q54</f>
        <v>19250228.949999999</v>
      </c>
      <c r="R81" s="2">
        <f t="shared" si="105"/>
        <v>19006758.760000002</v>
      </c>
      <c r="S81" s="2">
        <f t="shared" si="105"/>
        <v>18458666.789999999</v>
      </c>
      <c r="T81" s="2">
        <f t="shared" si="105"/>
        <v>18556128.849999994</v>
      </c>
      <c r="U81" s="2">
        <f t="shared" si="105"/>
        <v>18624333.32</v>
      </c>
      <c r="V81" s="2">
        <f t="shared" si="105"/>
        <v>18785548.559999999</v>
      </c>
      <c r="W81" s="2">
        <f t="shared" si="105"/>
        <v>0</v>
      </c>
      <c r="X81" s="2">
        <f t="shared" si="105"/>
        <v>0</v>
      </c>
      <c r="Y81" s="2">
        <f t="shared" si="105"/>
        <v>0</v>
      </c>
      <c r="Z81" s="2">
        <f t="shared" si="105"/>
        <v>0</v>
      </c>
      <c r="AA81" s="2">
        <f t="shared" si="105"/>
        <v>0</v>
      </c>
      <c r="AC81" s="1" t="s">
        <v>23</v>
      </c>
      <c r="AD81" s="5">
        <f t="shared" si="44"/>
        <v>100</v>
      </c>
      <c r="AE81" s="5">
        <f t="shared" si="35"/>
        <v>97.914248754376459</v>
      </c>
      <c r="AF81" s="5">
        <f t="shared" si="36"/>
        <v>94.152283723731273</v>
      </c>
      <c r="AG81" s="5">
        <f t="shared" si="37"/>
        <v>93.601473930854524</v>
      </c>
      <c r="AH81" s="5">
        <f t="shared" si="37"/>
        <v>93.561463796028377</v>
      </c>
      <c r="AI81" s="5">
        <f t="shared" si="37"/>
        <v>94.275705846733985</v>
      </c>
      <c r="AJ81" s="2"/>
      <c r="AK81" s="2"/>
      <c r="AL81" s="2"/>
      <c r="AM81" s="2"/>
      <c r="AN81" s="2"/>
      <c r="AP81" s="1" t="s">
        <v>23</v>
      </c>
      <c r="AQ81" s="2">
        <f t="shared" ref="AQ81:BA81" si="106">AQ27+AQ54</f>
        <v>0</v>
      </c>
      <c r="AR81" s="2">
        <f t="shared" si="106"/>
        <v>0</v>
      </c>
      <c r="AS81" s="2">
        <f t="shared" si="106"/>
        <v>3374257.1500000004</v>
      </c>
      <c r="AT81" s="2">
        <f t="shared" si="106"/>
        <v>4594383.2631578948</v>
      </c>
      <c r="AU81" s="2">
        <f t="shared" si="106"/>
        <v>3796306.4285714286</v>
      </c>
      <c r="AV81" s="2">
        <f>AV27+AV54</f>
        <v>1261882.6818181821</v>
      </c>
      <c r="AW81" s="2">
        <f t="shared" si="106"/>
        <v>0</v>
      </c>
      <c r="AX81" s="2">
        <f t="shared" si="106"/>
        <v>0</v>
      </c>
      <c r="AY81" s="2">
        <f t="shared" si="106"/>
        <v>0</v>
      </c>
      <c r="AZ81" s="2">
        <f t="shared" si="106"/>
        <v>0</v>
      </c>
      <c r="BA81" s="2">
        <f t="shared" si="106"/>
        <v>0</v>
      </c>
      <c r="BC81" s="1" t="s">
        <v>23</v>
      </c>
      <c r="BD81" s="2">
        <f t="shared" ref="BD81:BI81" si="107">BD27+BD54</f>
        <v>19250228.949999999</v>
      </c>
      <c r="BE81" s="2"/>
      <c r="BF81" s="2">
        <f t="shared" si="107"/>
        <v>15084409.640000001</v>
      </c>
      <c r="BG81" s="2">
        <f t="shared" si="107"/>
        <v>13961745.586842101</v>
      </c>
      <c r="BH81" s="2">
        <f t="shared" si="107"/>
        <v>14828026.891428575</v>
      </c>
      <c r="BI81" s="2">
        <f t="shared" si="107"/>
        <v>17523665.878181819</v>
      </c>
      <c r="BJ81" s="2"/>
      <c r="BK81" s="2"/>
      <c r="BL81" s="2"/>
      <c r="BM81" s="2"/>
      <c r="BN81" s="2"/>
      <c r="BP81" s="1" t="s">
        <v>23</v>
      </c>
      <c r="BQ81" s="5">
        <f t="shared" si="47"/>
        <v>100</v>
      </c>
      <c r="BR81" s="5"/>
      <c r="BS81" s="5">
        <f t="shared" si="40"/>
        <v>76.941180659898961</v>
      </c>
      <c r="BT81" s="5">
        <f t="shared" si="41"/>
        <v>70.426325239492201</v>
      </c>
      <c r="BU81" s="5">
        <f>BH81*100/H81</f>
        <v>74.490285226968325</v>
      </c>
      <c r="BV81" s="5">
        <f>BI81*100/I81</f>
        <v>87.942918696855926</v>
      </c>
      <c r="BW81" s="2"/>
      <c r="BX81" s="2"/>
      <c r="BY81" s="2"/>
      <c r="BZ81" s="2"/>
      <c r="CA81" s="2"/>
    </row>
    <row r="82" spans="1:79" ht="17">
      <c r="U82" s="2"/>
      <c r="AC82" s="1" t="s">
        <v>144</v>
      </c>
      <c r="AD82" s="5">
        <f>MIN(AD60:AD80)</f>
        <v>99.999999999999986</v>
      </c>
      <c r="AE82" s="5">
        <f t="shared" ref="AE82:AG82" si="108">MIN(AE60:AE80)</f>
        <v>92.337619056286925</v>
      </c>
      <c r="AF82" s="5">
        <f t="shared" si="108"/>
        <v>82.607551508078402</v>
      </c>
      <c r="AG82" s="5">
        <f t="shared" si="108"/>
        <v>80.469942990687073</v>
      </c>
      <c r="AH82" s="5">
        <f t="shared" ref="AH82:AI82" si="109">MIN(AH60:AH80)</f>
        <v>80.136498549570575</v>
      </c>
      <c r="AI82" s="5">
        <f t="shared" si="109"/>
        <v>82.621763204399741</v>
      </c>
      <c r="BQ82" s="2"/>
    </row>
    <row r="83" spans="1:79">
      <c r="V83" s="2"/>
      <c r="BQ83" s="2"/>
    </row>
    <row r="84" spans="1:79" ht="17">
      <c r="C84" s="11" t="s">
        <v>163</v>
      </c>
      <c r="P84" s="1" t="s">
        <v>32</v>
      </c>
      <c r="AC84" s="1"/>
      <c r="AQ84" t="s">
        <v>276</v>
      </c>
      <c r="BD84" t="s">
        <v>272</v>
      </c>
      <c r="BP84" s="8" t="s">
        <v>159</v>
      </c>
    </row>
    <row r="85" spans="1:79" ht="34">
      <c r="C85" s="8" t="s">
        <v>139</v>
      </c>
      <c r="P85" s="11" t="s">
        <v>163</v>
      </c>
      <c r="AC85" s="11" t="s">
        <v>163</v>
      </c>
      <c r="AD85" s="10"/>
      <c r="AE85" s="10"/>
      <c r="AF85" s="10"/>
      <c r="AG85" s="10"/>
      <c r="AP85" s="11" t="s">
        <v>163</v>
      </c>
      <c r="BC85" s="11" t="s">
        <v>163</v>
      </c>
      <c r="BP85" s="11" t="s">
        <v>163</v>
      </c>
      <c r="BS85" s="3"/>
      <c r="BT85" s="13"/>
    </row>
    <row r="86" spans="1:79">
      <c r="D86" s="10" t="s">
        <v>126</v>
      </c>
      <c r="E86" s="10" t="s">
        <v>127</v>
      </c>
      <c r="F86" s="10" t="s">
        <v>128</v>
      </c>
      <c r="G86" s="10" t="s">
        <v>129</v>
      </c>
      <c r="H86" s="10" t="s">
        <v>130</v>
      </c>
      <c r="I86" s="10" t="s">
        <v>131</v>
      </c>
      <c r="J86" s="10" t="s">
        <v>132</v>
      </c>
      <c r="K86" s="10" t="s">
        <v>133</v>
      </c>
      <c r="L86" s="10" t="s">
        <v>134</v>
      </c>
      <c r="M86" s="10" t="s">
        <v>135</v>
      </c>
      <c r="N86" s="10" t="s">
        <v>136</v>
      </c>
      <c r="P86" s="8" t="s">
        <v>139</v>
      </c>
      <c r="Q86" s="10" t="s">
        <v>126</v>
      </c>
      <c r="R86" s="10" t="s">
        <v>127</v>
      </c>
      <c r="S86" s="10" t="s">
        <v>128</v>
      </c>
      <c r="T86" s="10" t="s">
        <v>129</v>
      </c>
      <c r="U86" s="10" t="s">
        <v>130</v>
      </c>
      <c r="V86" s="10" t="s">
        <v>131</v>
      </c>
      <c r="W86" s="10" t="s">
        <v>132</v>
      </c>
      <c r="X86" s="10" t="s">
        <v>133</v>
      </c>
      <c r="Y86" s="10" t="s">
        <v>134</v>
      </c>
      <c r="Z86" s="10" t="s">
        <v>135</v>
      </c>
      <c r="AA86" s="10" t="s">
        <v>136</v>
      </c>
      <c r="AC86" s="8" t="s">
        <v>139</v>
      </c>
      <c r="AD86" s="10" t="s">
        <v>126</v>
      </c>
      <c r="AE86" s="10" t="s">
        <v>127</v>
      </c>
      <c r="AF86" s="10" t="s">
        <v>128</v>
      </c>
      <c r="AG86" s="10" t="s">
        <v>129</v>
      </c>
      <c r="AH86" s="10" t="s">
        <v>130</v>
      </c>
      <c r="AI86" s="10" t="s">
        <v>131</v>
      </c>
      <c r="AJ86" s="10" t="s">
        <v>132</v>
      </c>
      <c r="AK86" s="10" t="s">
        <v>133</v>
      </c>
      <c r="AL86" s="10" t="s">
        <v>134</v>
      </c>
      <c r="AM86" s="10" t="s">
        <v>135</v>
      </c>
      <c r="AN86" s="10" t="s">
        <v>136</v>
      </c>
      <c r="AP86" s="8" t="s">
        <v>139</v>
      </c>
      <c r="AQ86" s="10" t="s">
        <v>126</v>
      </c>
      <c r="AR86" s="10" t="s">
        <v>127</v>
      </c>
      <c r="AS86" s="10" t="s">
        <v>128</v>
      </c>
      <c r="AT86" s="10" t="s">
        <v>129</v>
      </c>
      <c r="AU86" s="10" t="s">
        <v>130</v>
      </c>
      <c r="AV86" s="10" t="s">
        <v>131</v>
      </c>
      <c r="AW86" s="10" t="s">
        <v>132</v>
      </c>
      <c r="AX86" s="10" t="s">
        <v>133</v>
      </c>
      <c r="AY86" s="10" t="s">
        <v>134</v>
      </c>
      <c r="AZ86" s="10" t="s">
        <v>135</v>
      </c>
      <c r="BA86" s="10" t="s">
        <v>136</v>
      </c>
      <c r="BC86" s="8" t="s">
        <v>139</v>
      </c>
      <c r="BD86" s="10" t="s">
        <v>126</v>
      </c>
      <c r="BE86" s="10" t="s">
        <v>127</v>
      </c>
      <c r="BF86" s="10" t="s">
        <v>128</v>
      </c>
      <c r="BG86" s="10" t="s">
        <v>129</v>
      </c>
      <c r="BH86" s="10" t="s">
        <v>130</v>
      </c>
      <c r="BI86" s="10" t="s">
        <v>131</v>
      </c>
      <c r="BJ86" s="10" t="s">
        <v>132</v>
      </c>
      <c r="BK86" s="10" t="s">
        <v>133</v>
      </c>
      <c r="BL86" s="10" t="s">
        <v>134</v>
      </c>
      <c r="BM86" s="10" t="s">
        <v>135</v>
      </c>
      <c r="BN86" s="10" t="s">
        <v>136</v>
      </c>
      <c r="BP86" s="8" t="s">
        <v>139</v>
      </c>
      <c r="BQ86" s="10" t="s">
        <v>126</v>
      </c>
      <c r="BR86" s="10" t="s">
        <v>127</v>
      </c>
      <c r="BS86" s="10" t="s">
        <v>128</v>
      </c>
      <c r="BT86" s="10" t="s">
        <v>129</v>
      </c>
      <c r="BU86" s="10" t="s">
        <v>130</v>
      </c>
      <c r="BV86" s="10" t="s">
        <v>131</v>
      </c>
      <c r="BW86" s="10" t="s">
        <v>132</v>
      </c>
      <c r="BX86" s="10" t="s">
        <v>133</v>
      </c>
      <c r="BY86" s="10" t="s">
        <v>134</v>
      </c>
      <c r="BZ86" s="10" t="s">
        <v>135</v>
      </c>
      <c r="CA86" s="10" t="s">
        <v>136</v>
      </c>
    </row>
    <row r="87" spans="1:79" ht="34">
      <c r="A87" s="49" t="s">
        <v>164</v>
      </c>
      <c r="B87" s="15" t="s">
        <v>165</v>
      </c>
      <c r="C87" s="16" t="s">
        <v>48</v>
      </c>
      <c r="D87" s="2">
        <v>796289.1</v>
      </c>
      <c r="E87" s="2">
        <v>786997.14701283281</v>
      </c>
      <c r="F87" s="2">
        <v>794335.91789782117</v>
      </c>
      <c r="G87" s="2">
        <v>820872.8140945161</v>
      </c>
      <c r="H87" s="2">
        <v>792561.21952740848</v>
      </c>
      <c r="I87" s="2">
        <v>745578.83012104873</v>
      </c>
      <c r="J87" s="2">
        <v>720033.63774587144</v>
      </c>
      <c r="K87" s="2">
        <v>745766.97454783565</v>
      </c>
      <c r="L87" s="2">
        <v>756137.64456701768</v>
      </c>
      <c r="M87" s="2">
        <v>753817.57605008222</v>
      </c>
      <c r="N87" s="2">
        <v>790120.22971695825</v>
      </c>
      <c r="O87" s="29" t="s">
        <v>165</v>
      </c>
      <c r="P87" t="s">
        <v>48</v>
      </c>
      <c r="Q87" s="2">
        <v>796289.1</v>
      </c>
      <c r="R87" s="2">
        <v>798828.26</v>
      </c>
      <c r="S87" s="2">
        <v>809117.95</v>
      </c>
      <c r="T87" s="2">
        <v>842825.55</v>
      </c>
      <c r="U87" s="2">
        <v>802104.81</v>
      </c>
      <c r="V87" s="2">
        <v>747412.69</v>
      </c>
      <c r="W87" s="2"/>
      <c r="X87" s="2"/>
      <c r="Y87" s="2"/>
      <c r="Z87" s="2"/>
      <c r="AB87" s="29" t="s">
        <v>165</v>
      </c>
      <c r="AC87" t="s">
        <v>48</v>
      </c>
      <c r="AD87" s="5">
        <f t="shared" ref="AD87" si="110">Q87*100/D87</f>
        <v>100</v>
      </c>
      <c r="AE87" s="5">
        <f t="shared" ref="AE87" si="111">R87*100/E87</f>
        <v>101.50332349133335</v>
      </c>
      <c r="AF87" s="5">
        <f t="shared" ref="AF87" si="112">S87*100/F87</f>
        <v>101.86092958521867</v>
      </c>
      <c r="AG87" s="5">
        <f t="shared" ref="AG87:AH87" si="113">T87*100/G87</f>
        <v>102.67431635310025</v>
      </c>
      <c r="AH87" s="5">
        <f t="shared" si="113"/>
        <v>101.20414552686317</v>
      </c>
      <c r="AI87" s="5">
        <f>V87*100/I87</f>
        <v>100.24596458548234</v>
      </c>
      <c r="AO87" s="29" t="s">
        <v>165</v>
      </c>
      <c r="AP87" t="s">
        <v>48</v>
      </c>
      <c r="AS87" s="2">
        <v>2121.5500000000002</v>
      </c>
      <c r="AT87" s="2">
        <v>2537.7368421052633</v>
      </c>
      <c r="AU87" s="2">
        <v>1837.2857142857142</v>
      </c>
      <c r="AV87" s="2">
        <v>1068.7727272727273</v>
      </c>
      <c r="AW87" s="2"/>
      <c r="AX87" s="2"/>
      <c r="AY87" s="2"/>
      <c r="AZ87" s="2"/>
      <c r="BA87" s="2"/>
      <c r="BB87" s="29" t="s">
        <v>165</v>
      </c>
      <c r="BC87" t="s">
        <v>48</v>
      </c>
      <c r="BD87" s="2">
        <f t="shared" ref="BD87" si="114">Q87-AQ87</f>
        <v>796289.1</v>
      </c>
      <c r="BE87" s="2"/>
      <c r="BF87" s="2">
        <f t="shared" ref="BF87" si="115">S87-AS87</f>
        <v>806996.39999999991</v>
      </c>
      <c r="BG87" s="2">
        <f t="shared" ref="BG87:BI87" si="116">T87-AT87</f>
        <v>840287.81315789477</v>
      </c>
      <c r="BH87" s="2">
        <f t="shared" si="116"/>
        <v>800267.52428571437</v>
      </c>
      <c r="BI87" s="2">
        <f t="shared" si="116"/>
        <v>746343.91727272724</v>
      </c>
      <c r="BO87" s="29" t="s">
        <v>165</v>
      </c>
      <c r="BP87" t="s">
        <v>48</v>
      </c>
      <c r="BQ87" s="5">
        <f>BD87*100/D87</f>
        <v>100</v>
      </c>
      <c r="BR87" s="5"/>
      <c r="BS87" s="5">
        <f t="shared" ref="BS87" si="117">BF87*100/F87</f>
        <v>101.59384484786791</v>
      </c>
      <c r="BT87" s="5">
        <f t="shared" ref="BT87:BV87" si="118">BG87*100/G87</f>
        <v>102.36516531306921</v>
      </c>
      <c r="BU87" s="5">
        <f t="shared" si="118"/>
        <v>100.97232927481627</v>
      </c>
      <c r="BV87" s="5">
        <f t="shared" si="118"/>
        <v>100.1026165337278</v>
      </c>
    </row>
    <row r="88" spans="1:79" ht="17">
      <c r="A88" s="50"/>
      <c r="B88" s="17" t="s">
        <v>166</v>
      </c>
      <c r="C88" s="18" t="s">
        <v>49</v>
      </c>
      <c r="D88" s="2">
        <v>19657.349999999999</v>
      </c>
      <c r="E88" s="2">
        <v>20917.936563700234</v>
      </c>
      <c r="F88" s="2">
        <v>21751.239437121476</v>
      </c>
      <c r="G88" s="2">
        <v>21813.264324043903</v>
      </c>
      <c r="H88" s="2">
        <v>23514.660031360592</v>
      </c>
      <c r="I88" s="2">
        <v>25256.84678842518</v>
      </c>
      <c r="J88" s="2">
        <v>25280.421766048898</v>
      </c>
      <c r="K88" s="2">
        <v>25330.8534072535</v>
      </c>
      <c r="L88" s="2">
        <v>23799.307950691567</v>
      </c>
      <c r="M88" s="2">
        <v>22442.029219443568</v>
      </c>
      <c r="N88" s="2">
        <v>20349.284794244835</v>
      </c>
      <c r="O88" s="29" t="s">
        <v>166</v>
      </c>
      <c r="P88" t="s">
        <v>49</v>
      </c>
      <c r="Q88" s="2">
        <v>19657.349999999999</v>
      </c>
      <c r="R88" s="2">
        <v>20602.900000000001</v>
      </c>
      <c r="S88" s="2">
        <v>20131.05</v>
      </c>
      <c r="T88" s="2">
        <v>20992.6</v>
      </c>
      <c r="U88" s="2">
        <v>23375.86</v>
      </c>
      <c r="V88" s="2">
        <v>25245.69</v>
      </c>
      <c r="W88" s="2"/>
      <c r="X88" s="2"/>
      <c r="Y88" s="2"/>
      <c r="Z88" s="2"/>
      <c r="AB88" s="29" t="s">
        <v>166</v>
      </c>
      <c r="AC88" t="s">
        <v>49</v>
      </c>
      <c r="AD88" s="5">
        <f t="shared" ref="AD88:AD151" si="119">Q88*100/D88</f>
        <v>100</v>
      </c>
      <c r="AE88" s="5">
        <f t="shared" ref="AE88:AE151" si="120">R88*100/E88</f>
        <v>98.493940534044228</v>
      </c>
      <c r="AF88" s="5">
        <f t="shared" ref="AF88:AF151" si="121">S88*100/F88</f>
        <v>92.551277632683309</v>
      </c>
      <c r="AG88" s="5">
        <f t="shared" ref="AG88:AI151" si="122">T88*100/G88</f>
        <v>96.237773898245408</v>
      </c>
      <c r="AH88" s="5">
        <f t="shared" si="122"/>
        <v>99.409729797600818</v>
      </c>
      <c r="AI88" s="5">
        <f t="shared" si="122"/>
        <v>99.955826677341634</v>
      </c>
      <c r="AO88" s="29" t="s">
        <v>166</v>
      </c>
      <c r="AP88" t="s">
        <v>49</v>
      </c>
      <c r="AS88" s="2">
        <v>438.35</v>
      </c>
      <c r="AT88" s="2">
        <v>373.21052631578948</v>
      </c>
      <c r="AU88" s="2">
        <v>201.57142857142858</v>
      </c>
      <c r="AV88" s="2">
        <v>77.227272727272734</v>
      </c>
      <c r="AW88" s="2"/>
      <c r="AX88" s="2"/>
      <c r="AY88" s="2"/>
      <c r="AZ88" s="2"/>
      <c r="BA88" s="2"/>
      <c r="BB88" s="29" t="s">
        <v>166</v>
      </c>
      <c r="BC88" t="s">
        <v>49</v>
      </c>
      <c r="BD88" s="2">
        <f t="shared" ref="BD88:BD151" si="123">Q88-AQ88</f>
        <v>19657.349999999999</v>
      </c>
      <c r="BE88" s="2"/>
      <c r="BF88" s="2">
        <f t="shared" ref="BF88:BF151" si="124">S88-AS88</f>
        <v>19692.7</v>
      </c>
      <c r="BG88" s="2">
        <f t="shared" ref="BG88:BI151" si="125">T88-AT88</f>
        <v>20619.389473684208</v>
      </c>
      <c r="BH88" s="2">
        <f t="shared" si="125"/>
        <v>23174.288571428573</v>
      </c>
      <c r="BI88" s="2">
        <f t="shared" si="125"/>
        <v>25168.462727272727</v>
      </c>
      <c r="BO88" s="29" t="s">
        <v>166</v>
      </c>
      <c r="BP88" t="s">
        <v>49</v>
      </c>
      <c r="BQ88" s="5">
        <f t="shared" ref="BQ88:BQ151" si="126">BD88*100/D88</f>
        <v>100</v>
      </c>
      <c r="BR88" s="5"/>
      <c r="BS88" s="5">
        <f t="shared" ref="BS88:BS151" si="127">BF88*100/F88</f>
        <v>90.535990176227401</v>
      </c>
      <c r="BT88" s="5">
        <f t="shared" ref="BT88:BV151" si="128">BG88*100/G88</f>
        <v>94.526840033549064</v>
      </c>
      <c r="BU88" s="5">
        <f t="shared" si="128"/>
        <v>98.552513795742399</v>
      </c>
      <c r="BV88" s="5">
        <f t="shared" si="128"/>
        <v>99.650059004226293</v>
      </c>
    </row>
    <row r="89" spans="1:79" ht="17">
      <c r="A89" s="51"/>
      <c r="B89" s="19" t="s">
        <v>167</v>
      </c>
      <c r="C89" s="20" t="s">
        <v>50</v>
      </c>
      <c r="D89" s="2">
        <v>14277.263144030532</v>
      </c>
      <c r="E89" s="2">
        <v>14845.641233636001</v>
      </c>
      <c r="F89" s="2">
        <v>15044.352879721589</v>
      </c>
      <c r="G89" s="2">
        <v>15167.727776343927</v>
      </c>
      <c r="H89" s="2">
        <v>15636.740889641702</v>
      </c>
      <c r="I89" s="2">
        <v>16236.163993308863</v>
      </c>
      <c r="J89" s="2">
        <v>16226.737905636201</v>
      </c>
      <c r="K89" s="2">
        <v>15731.320762197945</v>
      </c>
      <c r="L89" s="2">
        <v>15144.948957326225</v>
      </c>
      <c r="M89" s="2">
        <v>14806.59973632861</v>
      </c>
      <c r="N89" s="2">
        <v>14159.999506713451</v>
      </c>
      <c r="O89" s="29" t="s">
        <v>167</v>
      </c>
      <c r="P89" t="s">
        <v>50</v>
      </c>
      <c r="Q89" s="2">
        <v>14277.263144030532</v>
      </c>
      <c r="R89" s="2">
        <v>14486.74268563843</v>
      </c>
      <c r="S89" s="2">
        <v>14131.269271135818</v>
      </c>
      <c r="T89" s="2">
        <v>14342.299809176138</v>
      </c>
      <c r="U89" s="2">
        <v>14647.759478967891</v>
      </c>
      <c r="V89" s="2">
        <v>15329.45690782378</v>
      </c>
      <c r="W89" s="2"/>
      <c r="X89" s="2"/>
      <c r="Y89" s="2"/>
      <c r="Z89" s="2"/>
      <c r="AB89" s="29" t="s">
        <v>167</v>
      </c>
      <c r="AC89" t="s">
        <v>50</v>
      </c>
      <c r="AD89" s="5">
        <f t="shared" si="119"/>
        <v>100</v>
      </c>
      <c r="AE89" s="5">
        <f t="shared" si="120"/>
        <v>97.582465167052476</v>
      </c>
      <c r="AF89" s="5">
        <f t="shared" si="121"/>
        <v>93.930721940080744</v>
      </c>
      <c r="AG89" s="5">
        <f t="shared" si="122"/>
        <v>94.557998539140755</v>
      </c>
      <c r="AH89" s="5">
        <f t="shared" si="122"/>
        <v>93.67527147982004</v>
      </c>
      <c r="AI89" s="5">
        <f t="shared" si="122"/>
        <v>94.415509193804965</v>
      </c>
      <c r="AO89" s="29" t="s">
        <v>167</v>
      </c>
      <c r="AP89" t="s">
        <v>50</v>
      </c>
      <c r="AS89" s="2">
        <v>1276.05</v>
      </c>
      <c r="AT89" s="2">
        <v>1192.1578947368423</v>
      </c>
      <c r="AU89" s="2">
        <v>693.66666666666674</v>
      </c>
      <c r="AV89" s="2">
        <v>273.95454545454544</v>
      </c>
      <c r="AW89" s="2"/>
      <c r="AX89" s="2"/>
      <c r="AY89" s="2"/>
      <c r="AZ89" s="2"/>
      <c r="BA89" s="2"/>
      <c r="BB89" s="29" t="s">
        <v>167</v>
      </c>
      <c r="BC89" t="s">
        <v>50</v>
      </c>
      <c r="BD89" s="2">
        <f t="shared" si="123"/>
        <v>14277.263144030532</v>
      </c>
      <c r="BE89" s="2"/>
      <c r="BF89" s="2">
        <f t="shared" si="124"/>
        <v>12855.219271135818</v>
      </c>
      <c r="BG89" s="2">
        <f t="shared" si="125"/>
        <v>13150.141914439297</v>
      </c>
      <c r="BH89" s="2">
        <f t="shared" si="125"/>
        <v>13954.092812301225</v>
      </c>
      <c r="BI89" s="2">
        <f t="shared" si="125"/>
        <v>15055.502362369234</v>
      </c>
      <c r="BO89" s="29" t="s">
        <v>167</v>
      </c>
      <c r="BP89" t="s">
        <v>50</v>
      </c>
      <c r="BQ89" s="5">
        <f t="shared" si="126"/>
        <v>100</v>
      </c>
      <c r="BR89" s="5"/>
      <c r="BS89" s="5">
        <f t="shared" si="127"/>
        <v>85.448801779061412</v>
      </c>
      <c r="BT89" s="5">
        <f t="shared" si="128"/>
        <v>86.698166715179838</v>
      </c>
      <c r="BU89" s="5">
        <f t="shared" si="128"/>
        <v>89.239138198835803</v>
      </c>
      <c r="BV89" s="5">
        <f t="shared" si="128"/>
        <v>92.728198412961362</v>
      </c>
    </row>
    <row r="90" spans="1:79" ht="17">
      <c r="A90" s="49" t="s">
        <v>168</v>
      </c>
      <c r="B90" s="15" t="s">
        <v>169</v>
      </c>
      <c r="C90" s="16" t="s">
        <v>51</v>
      </c>
      <c r="D90" s="2">
        <v>1299.8</v>
      </c>
      <c r="E90" s="2">
        <v>1277.6232799585202</v>
      </c>
      <c r="F90" s="2">
        <v>1273.7144050995821</v>
      </c>
      <c r="G90" s="2">
        <v>1257.2384579253974</v>
      </c>
      <c r="H90" s="2">
        <v>1129.728264251075</v>
      </c>
      <c r="I90" s="2">
        <v>1116.463461737884</v>
      </c>
      <c r="J90" s="2">
        <v>1108.3206331777837</v>
      </c>
      <c r="K90" s="2">
        <v>1107.8290505383231</v>
      </c>
      <c r="L90" s="2">
        <v>1091.781255985604</v>
      </c>
      <c r="M90" s="2">
        <v>1073.8702046542837</v>
      </c>
      <c r="N90" s="2">
        <v>1055.713362003233</v>
      </c>
      <c r="O90" s="29" t="s">
        <v>169</v>
      </c>
      <c r="P90" t="s">
        <v>51</v>
      </c>
      <c r="Q90" s="2">
        <v>1299.8</v>
      </c>
      <c r="R90" s="2">
        <v>1288.45</v>
      </c>
      <c r="S90" s="2">
        <v>1274.5</v>
      </c>
      <c r="T90" s="2">
        <v>1253.75</v>
      </c>
      <c r="U90" s="2">
        <v>1250.3599999999999</v>
      </c>
      <c r="V90" s="2">
        <v>1249.99</v>
      </c>
      <c r="W90" s="2"/>
      <c r="X90" s="2"/>
      <c r="Y90" s="2"/>
      <c r="Z90" s="2"/>
      <c r="AB90" s="29" t="s">
        <v>169</v>
      </c>
      <c r="AC90" t="s">
        <v>51</v>
      </c>
      <c r="AD90" s="5">
        <f t="shared" si="119"/>
        <v>100</v>
      </c>
      <c r="AE90" s="5">
        <f t="shared" si="120"/>
        <v>100.84741098658058</v>
      </c>
      <c r="AF90" s="5">
        <f t="shared" si="121"/>
        <v>100.06167747630651</v>
      </c>
      <c r="AG90" s="5">
        <f t="shared" si="122"/>
        <v>99.722530129156738</v>
      </c>
      <c r="AH90" s="5">
        <f t="shared" si="122"/>
        <v>110.67794261382799</v>
      </c>
      <c r="AI90" s="5">
        <f t="shared" si="122"/>
        <v>111.95977681654435</v>
      </c>
      <c r="AO90" s="29" t="s">
        <v>169</v>
      </c>
      <c r="AP90" t="s">
        <v>51</v>
      </c>
      <c r="AS90" s="2">
        <v>4.2</v>
      </c>
      <c r="AT90" s="2">
        <v>9</v>
      </c>
      <c r="AU90" s="2">
        <v>9</v>
      </c>
      <c r="AV90" s="2">
        <v>6</v>
      </c>
      <c r="AW90" s="2"/>
      <c r="AX90" s="2"/>
      <c r="AY90" s="2"/>
      <c r="AZ90" s="2"/>
      <c r="BA90" s="2"/>
      <c r="BB90" s="29" t="s">
        <v>169</v>
      </c>
      <c r="BC90" t="s">
        <v>51</v>
      </c>
      <c r="BD90" s="2">
        <f t="shared" si="123"/>
        <v>1299.8</v>
      </c>
      <c r="BE90" s="2"/>
      <c r="BF90" s="2">
        <f t="shared" si="124"/>
        <v>1270.3</v>
      </c>
      <c r="BG90" s="2">
        <f t="shared" si="125"/>
        <v>1244.75</v>
      </c>
      <c r="BH90" s="2">
        <f t="shared" si="125"/>
        <v>1241.3599999999999</v>
      </c>
      <c r="BI90" s="2">
        <f t="shared" si="125"/>
        <v>1243.99</v>
      </c>
      <c r="BO90" s="29" t="s">
        <v>169</v>
      </c>
      <c r="BP90" t="s">
        <v>51</v>
      </c>
      <c r="BQ90" s="5">
        <f t="shared" si="126"/>
        <v>100</v>
      </c>
      <c r="BR90" s="5"/>
      <c r="BS90" s="5">
        <f t="shared" si="127"/>
        <v>99.731933227267291</v>
      </c>
      <c r="BT90" s="5">
        <f t="shared" si="128"/>
        <v>99.00667547618572</v>
      </c>
      <c r="BU90" s="5">
        <f t="shared" si="128"/>
        <v>109.88129086271276</v>
      </c>
      <c r="BV90" s="5">
        <f t="shared" si="128"/>
        <v>111.42236558853511</v>
      </c>
    </row>
    <row r="91" spans="1:79" ht="34">
      <c r="A91" s="50"/>
      <c r="B91" s="17" t="s">
        <v>170</v>
      </c>
      <c r="C91" s="18" t="s">
        <v>52</v>
      </c>
      <c r="D91" s="2">
        <v>153</v>
      </c>
      <c r="E91" s="2">
        <v>152.81514297221105</v>
      </c>
      <c r="F91" s="2">
        <v>163.66008860249701</v>
      </c>
      <c r="G91" s="2">
        <v>164.06677406363269</v>
      </c>
      <c r="H91" s="2">
        <v>163.41361256544502</v>
      </c>
      <c r="I91" s="2">
        <v>168.77446637132499</v>
      </c>
      <c r="J91" s="2">
        <v>168.07200966572694</v>
      </c>
      <c r="K91" s="2">
        <v>177.46274667740636</v>
      </c>
      <c r="L91" s="2">
        <v>182.39226741844544</v>
      </c>
      <c r="M91" s="2">
        <v>183.6246476037052</v>
      </c>
      <c r="N91" s="2">
        <v>186.08940797422474</v>
      </c>
      <c r="O91" s="29" t="s">
        <v>170</v>
      </c>
      <c r="P91" t="s">
        <v>52</v>
      </c>
      <c r="Q91" s="2">
        <v>153</v>
      </c>
      <c r="R91" s="2">
        <v>155</v>
      </c>
      <c r="S91" s="2">
        <v>155</v>
      </c>
      <c r="T91" s="2">
        <v>153.85</v>
      </c>
      <c r="U91" s="2">
        <v>152.04</v>
      </c>
      <c r="V91" s="2">
        <v>151.34</v>
      </c>
      <c r="W91" s="2"/>
      <c r="X91" s="2"/>
      <c r="Y91" s="2"/>
      <c r="Z91" s="2"/>
      <c r="AB91" s="29" t="s">
        <v>170</v>
      </c>
      <c r="AC91" t="s">
        <v>52</v>
      </c>
      <c r="AD91" s="5">
        <f t="shared" si="119"/>
        <v>100</v>
      </c>
      <c r="AE91" s="5">
        <f t="shared" si="120"/>
        <v>101.4297385620915</v>
      </c>
      <c r="AF91" s="5">
        <f t="shared" si="121"/>
        <v>94.708490826049271</v>
      </c>
      <c r="AG91" s="5">
        <f t="shared" si="122"/>
        <v>93.772795179315125</v>
      </c>
      <c r="AH91" s="5">
        <f t="shared" si="122"/>
        <v>93.03998462129951</v>
      </c>
      <c r="AI91" s="5">
        <f t="shared" si="122"/>
        <v>89.669962082435518</v>
      </c>
      <c r="AO91" s="29" t="s">
        <v>170</v>
      </c>
      <c r="AP91" t="s">
        <v>52</v>
      </c>
      <c r="AS91" s="2">
        <v>0</v>
      </c>
      <c r="AT91" s="2">
        <v>2.4736842105263159</v>
      </c>
      <c r="AU91" s="2">
        <v>2</v>
      </c>
      <c r="AV91" s="2">
        <v>0</v>
      </c>
      <c r="AW91" s="2"/>
      <c r="AX91" s="2"/>
      <c r="AY91" s="2"/>
      <c r="AZ91" s="2"/>
      <c r="BA91" s="2"/>
      <c r="BB91" s="29" t="s">
        <v>170</v>
      </c>
      <c r="BC91" t="s">
        <v>52</v>
      </c>
      <c r="BD91" s="2">
        <f t="shared" si="123"/>
        <v>153</v>
      </c>
      <c r="BE91" s="2"/>
      <c r="BF91" s="2">
        <f t="shared" si="124"/>
        <v>155</v>
      </c>
      <c r="BG91" s="2">
        <f t="shared" si="125"/>
        <v>151.37631578947367</v>
      </c>
      <c r="BH91" s="2">
        <f t="shared" si="125"/>
        <v>150.04</v>
      </c>
      <c r="BI91" s="2">
        <f t="shared" si="125"/>
        <v>151.34</v>
      </c>
      <c r="BO91" s="29" t="s">
        <v>170</v>
      </c>
      <c r="BP91" t="s">
        <v>52</v>
      </c>
      <c r="BQ91" s="5">
        <f t="shared" si="126"/>
        <v>100</v>
      </c>
      <c r="BR91" s="5"/>
      <c r="BS91" s="5">
        <f t="shared" si="127"/>
        <v>94.708490826049271</v>
      </c>
      <c r="BT91" s="5">
        <f t="shared" si="128"/>
        <v>92.265065034290799</v>
      </c>
      <c r="BU91" s="5">
        <f t="shared" si="128"/>
        <v>91.816096373189808</v>
      </c>
      <c r="BV91" s="5">
        <f t="shared" si="128"/>
        <v>89.669962082435518</v>
      </c>
    </row>
    <row r="92" spans="1:79" ht="17">
      <c r="A92" s="50"/>
      <c r="B92" s="17" t="s">
        <v>171</v>
      </c>
      <c r="C92" s="18" t="s">
        <v>53</v>
      </c>
      <c r="D92" s="2">
        <v>3242.1499999999996</v>
      </c>
      <c r="E92" s="2">
        <v>3237.4458187252858</v>
      </c>
      <c r="F92" s="2">
        <v>3236.5978547186846</v>
      </c>
      <c r="G92" s="2">
        <v>3232.3984139240902</v>
      </c>
      <c r="H92" s="2">
        <v>3262.9957818289377</v>
      </c>
      <c r="I92" s="2">
        <v>3306.6154541208707</v>
      </c>
      <c r="J92" s="2">
        <v>3307.9681586075912</v>
      </c>
      <c r="K92" s="2">
        <v>3301.2349206027961</v>
      </c>
      <c r="L92" s="2">
        <v>3282.2566785503004</v>
      </c>
      <c r="M92" s="2">
        <v>3269.6583561665161</v>
      </c>
      <c r="N92" s="2">
        <v>3294.4915877883986</v>
      </c>
      <c r="O92" s="29" t="s">
        <v>171</v>
      </c>
      <c r="P92" t="s">
        <v>53</v>
      </c>
      <c r="Q92" s="2">
        <v>3242.15</v>
      </c>
      <c r="R92" s="2">
        <v>3209.9</v>
      </c>
      <c r="S92" s="2">
        <v>3180.1</v>
      </c>
      <c r="T92" s="2">
        <v>3172.95</v>
      </c>
      <c r="U92" s="2">
        <v>3171.22</v>
      </c>
      <c r="V92" s="2">
        <v>3231.3</v>
      </c>
      <c r="W92" s="2"/>
      <c r="X92" s="2"/>
      <c r="Y92" s="2"/>
      <c r="Z92" s="2"/>
      <c r="AB92" s="29" t="s">
        <v>171</v>
      </c>
      <c r="AC92" t="s">
        <v>53</v>
      </c>
      <c r="AD92" s="5">
        <f t="shared" si="119"/>
        <v>100.00000000000001</v>
      </c>
      <c r="AE92" s="5">
        <f t="shared" si="120"/>
        <v>99.149149660946861</v>
      </c>
      <c r="AF92" s="5">
        <f t="shared" si="121"/>
        <v>98.254406100025193</v>
      </c>
      <c r="AG92" s="5">
        <f t="shared" si="122"/>
        <v>98.160857471405564</v>
      </c>
      <c r="AH92" s="5">
        <f t="shared" si="122"/>
        <v>97.187376632846991</v>
      </c>
      <c r="AI92" s="5">
        <f t="shared" si="122"/>
        <v>97.722279618967818</v>
      </c>
      <c r="AO92" s="29" t="s">
        <v>171</v>
      </c>
      <c r="AP92" t="s">
        <v>53</v>
      </c>
      <c r="AS92" s="2">
        <v>35.799999999999997</v>
      </c>
      <c r="AT92" s="2">
        <v>67</v>
      </c>
      <c r="AU92" s="2">
        <v>63.238095238095234</v>
      </c>
      <c r="AV92" s="2">
        <v>0</v>
      </c>
      <c r="AW92" s="2"/>
      <c r="AX92" s="2"/>
      <c r="AY92" s="2"/>
      <c r="AZ92" s="2"/>
      <c r="BA92" s="2"/>
      <c r="BB92" s="29" t="s">
        <v>171</v>
      </c>
      <c r="BC92" t="s">
        <v>53</v>
      </c>
      <c r="BD92" s="2">
        <f t="shared" si="123"/>
        <v>3242.15</v>
      </c>
      <c r="BE92" s="2"/>
      <c r="BF92" s="2">
        <f t="shared" si="124"/>
        <v>3144.2999999999997</v>
      </c>
      <c r="BG92" s="2">
        <f t="shared" si="125"/>
        <v>3105.95</v>
      </c>
      <c r="BH92" s="2">
        <f t="shared" si="125"/>
        <v>3107.9819047619044</v>
      </c>
      <c r="BI92" s="2">
        <f t="shared" si="125"/>
        <v>3231.3</v>
      </c>
      <c r="BO92" s="29" t="s">
        <v>171</v>
      </c>
      <c r="BP92" t="s">
        <v>53</v>
      </c>
      <c r="BQ92" s="5">
        <f t="shared" si="126"/>
        <v>100.00000000000001</v>
      </c>
      <c r="BR92" s="5"/>
      <c r="BS92" s="5">
        <f t="shared" si="127"/>
        <v>97.148306374110632</v>
      </c>
      <c r="BT92" s="5">
        <f t="shared" si="128"/>
        <v>96.088093182468086</v>
      </c>
      <c r="BU92" s="5">
        <f t="shared" si="128"/>
        <v>95.249338723320477</v>
      </c>
      <c r="BV92" s="5">
        <f t="shared" si="128"/>
        <v>97.722279618967818</v>
      </c>
    </row>
    <row r="93" spans="1:79" ht="17">
      <c r="A93" s="50"/>
      <c r="B93" s="17" t="s">
        <v>172</v>
      </c>
      <c r="C93" s="18" t="s">
        <v>54</v>
      </c>
      <c r="D93" s="2">
        <v>14508.100000000002</v>
      </c>
      <c r="E93" s="2">
        <v>14735.870029323894</v>
      </c>
      <c r="F93" s="2">
        <v>14777.290961747693</v>
      </c>
      <c r="G93" s="2">
        <v>14825.266283187981</v>
      </c>
      <c r="H93" s="2">
        <v>14989.356514636043</v>
      </c>
      <c r="I93" s="2">
        <v>15084.936343459116</v>
      </c>
      <c r="J93" s="2">
        <v>14996.822905793973</v>
      </c>
      <c r="K93" s="2">
        <v>14964.852720835854</v>
      </c>
      <c r="L93" s="2">
        <v>14907.506827942321</v>
      </c>
      <c r="M93" s="2">
        <v>14825.346459200415</v>
      </c>
      <c r="N93" s="2">
        <v>14609.011533649946</v>
      </c>
      <c r="O93" s="29" t="s">
        <v>172</v>
      </c>
      <c r="P93" t="s">
        <v>54</v>
      </c>
      <c r="Q93" s="2">
        <v>14508.1</v>
      </c>
      <c r="R93" s="2">
        <v>14388.04</v>
      </c>
      <c r="S93" s="2">
        <v>14009.6</v>
      </c>
      <c r="T93" s="2">
        <v>14077.05</v>
      </c>
      <c r="U93" s="2">
        <v>14256.36</v>
      </c>
      <c r="V93" s="2">
        <v>14356.82</v>
      </c>
      <c r="W93" s="2"/>
      <c r="X93" s="2"/>
      <c r="Y93" s="2"/>
      <c r="Z93" s="2"/>
      <c r="AB93" s="29" t="s">
        <v>172</v>
      </c>
      <c r="AC93" t="s">
        <v>54</v>
      </c>
      <c r="AD93" s="5">
        <f t="shared" si="119"/>
        <v>99.999999999999986</v>
      </c>
      <c r="AE93" s="5">
        <f t="shared" si="120"/>
        <v>97.639569101575105</v>
      </c>
      <c r="AF93" s="5">
        <f t="shared" si="121"/>
        <v>94.804927616740258</v>
      </c>
      <c r="AG93" s="5">
        <f t="shared" si="122"/>
        <v>94.953100545408304</v>
      </c>
      <c r="AH93" s="5">
        <f t="shared" si="122"/>
        <v>95.109886712479451</v>
      </c>
      <c r="AI93" s="5">
        <f t="shared" si="122"/>
        <v>95.17322230017345</v>
      </c>
      <c r="AO93" s="29" t="s">
        <v>172</v>
      </c>
      <c r="AP93" t="s">
        <v>54</v>
      </c>
      <c r="AS93" s="2">
        <v>866.45</v>
      </c>
      <c r="AT93" s="2">
        <v>984.1052631578948</v>
      </c>
      <c r="AU93" s="2">
        <v>579.80952380952385</v>
      </c>
      <c r="AV93" s="2">
        <v>126.59090909090909</v>
      </c>
      <c r="AW93" s="2"/>
      <c r="AX93" s="2"/>
      <c r="AY93" s="2"/>
      <c r="AZ93" s="2"/>
      <c r="BA93" s="2"/>
      <c r="BB93" s="29" t="s">
        <v>172</v>
      </c>
      <c r="BC93" t="s">
        <v>54</v>
      </c>
      <c r="BD93" s="2">
        <f t="shared" si="123"/>
        <v>14508.1</v>
      </c>
      <c r="BE93" s="2"/>
      <c r="BF93" s="2">
        <f t="shared" si="124"/>
        <v>13143.15</v>
      </c>
      <c r="BG93" s="2">
        <f t="shared" si="125"/>
        <v>13092.944736842104</v>
      </c>
      <c r="BH93" s="2">
        <f t="shared" si="125"/>
        <v>13676.550476190478</v>
      </c>
      <c r="BI93" s="2">
        <f t="shared" si="125"/>
        <v>14230.22909090909</v>
      </c>
      <c r="BO93" s="29" t="s">
        <v>172</v>
      </c>
      <c r="BP93" t="s">
        <v>54</v>
      </c>
      <c r="BQ93" s="5">
        <f t="shared" si="126"/>
        <v>99.999999999999986</v>
      </c>
      <c r="BR93" s="5"/>
      <c r="BS93" s="5">
        <f t="shared" si="127"/>
        <v>88.941538973700872</v>
      </c>
      <c r="BT93" s="5">
        <f t="shared" si="128"/>
        <v>88.31507297571882</v>
      </c>
      <c r="BU93" s="5">
        <f t="shared" si="128"/>
        <v>91.241745186568195</v>
      </c>
      <c r="BV93" s="5">
        <f t="shared" si="128"/>
        <v>94.334034741083741</v>
      </c>
    </row>
    <row r="94" spans="1:79" ht="34">
      <c r="A94" s="51"/>
      <c r="B94" s="19" t="s">
        <v>173</v>
      </c>
      <c r="C94" s="20" t="s">
        <v>55</v>
      </c>
      <c r="D94" s="2">
        <v>1137</v>
      </c>
      <c r="E94" s="2">
        <v>1147.7844553437228</v>
      </c>
      <c r="F94" s="2">
        <v>1141.2724072462622</v>
      </c>
      <c r="G94" s="2">
        <v>1138.6190174827943</v>
      </c>
      <c r="H94" s="2">
        <v>1147.7484771774386</v>
      </c>
      <c r="I94" s="2">
        <v>1170.4237164781268</v>
      </c>
      <c r="J94" s="2">
        <v>1172.9241990348867</v>
      </c>
      <c r="K94" s="2">
        <v>1147.7394826358675</v>
      </c>
      <c r="L94" s="2">
        <v>1016.3831975318409</v>
      </c>
      <c r="M94" s="2">
        <v>1027.671347203544</v>
      </c>
      <c r="N94" s="2">
        <v>1029.4702555177598</v>
      </c>
      <c r="O94" s="29" t="s">
        <v>173</v>
      </c>
      <c r="P94" t="s">
        <v>55</v>
      </c>
      <c r="Q94" s="2">
        <v>1137</v>
      </c>
      <c r="R94" s="2">
        <v>1141.3599999999999</v>
      </c>
      <c r="S94" s="2">
        <v>1123.8499999999999</v>
      </c>
      <c r="T94" s="2">
        <v>1125.95</v>
      </c>
      <c r="U94" s="2">
        <v>1137.27</v>
      </c>
      <c r="V94" s="2">
        <v>1103.1300000000001</v>
      </c>
      <c r="W94" s="2"/>
      <c r="X94" s="2"/>
      <c r="Y94" s="2"/>
      <c r="Z94" s="2"/>
      <c r="AB94" s="29" t="s">
        <v>173</v>
      </c>
      <c r="AC94" t="s">
        <v>55</v>
      </c>
      <c r="AD94" s="5">
        <f t="shared" si="119"/>
        <v>100</v>
      </c>
      <c r="AE94" s="5">
        <f t="shared" si="120"/>
        <v>99.440273361970299</v>
      </c>
      <c r="AF94" s="5">
        <f t="shared" si="121"/>
        <v>98.473422547006081</v>
      </c>
      <c r="AG94" s="5">
        <f t="shared" si="122"/>
        <v>98.887334807493161</v>
      </c>
      <c r="AH94" s="5">
        <f t="shared" si="122"/>
        <v>99.08704063775302</v>
      </c>
      <c r="AI94" s="5">
        <f t="shared" si="122"/>
        <v>94.250482493586389</v>
      </c>
      <c r="AO94" s="29" t="s">
        <v>173</v>
      </c>
      <c r="AP94" t="s">
        <v>55</v>
      </c>
      <c r="AS94" s="2">
        <v>13.15</v>
      </c>
      <c r="AT94" s="2">
        <v>20.684210526315791</v>
      </c>
      <c r="AU94" s="2">
        <v>14.285714285714285</v>
      </c>
      <c r="AV94" s="2">
        <v>9.8636363636363633</v>
      </c>
      <c r="AW94" s="2"/>
      <c r="AX94" s="2"/>
      <c r="AY94" s="2"/>
      <c r="AZ94" s="2"/>
      <c r="BA94" s="2"/>
      <c r="BB94" s="29" t="s">
        <v>173</v>
      </c>
      <c r="BC94" t="s">
        <v>55</v>
      </c>
      <c r="BD94" s="2">
        <f t="shared" si="123"/>
        <v>1137</v>
      </c>
      <c r="BE94" s="2"/>
      <c r="BF94" s="2">
        <f t="shared" si="124"/>
        <v>1110.6999999999998</v>
      </c>
      <c r="BG94" s="2">
        <f t="shared" si="125"/>
        <v>1105.2657894736842</v>
      </c>
      <c r="BH94" s="2">
        <f t="shared" si="125"/>
        <v>1122.9842857142858</v>
      </c>
      <c r="BI94" s="2">
        <f t="shared" si="125"/>
        <v>1093.2663636363638</v>
      </c>
      <c r="BO94" s="29" t="s">
        <v>173</v>
      </c>
      <c r="BP94" t="s">
        <v>55</v>
      </c>
      <c r="BQ94" s="5">
        <f t="shared" si="126"/>
        <v>100</v>
      </c>
      <c r="BR94" s="5"/>
      <c r="BS94" s="5">
        <f t="shared" si="127"/>
        <v>97.321199824673798</v>
      </c>
      <c r="BT94" s="5">
        <f t="shared" si="128"/>
        <v>97.070729761492501</v>
      </c>
      <c r="BU94" s="5">
        <f t="shared" si="128"/>
        <v>97.842367735128406</v>
      </c>
      <c r="BV94" s="5">
        <f t="shared" si="128"/>
        <v>93.407741849769252</v>
      </c>
    </row>
    <row r="95" spans="1:79" ht="17">
      <c r="A95" s="49" t="s">
        <v>174</v>
      </c>
      <c r="B95" s="15" t="s">
        <v>175</v>
      </c>
      <c r="C95" s="16" t="s">
        <v>56</v>
      </c>
      <c r="D95" s="2">
        <v>358152.5</v>
      </c>
      <c r="E95" s="2">
        <v>359782.14691680996</v>
      </c>
      <c r="F95" s="2">
        <v>364484.0979854886</v>
      </c>
      <c r="G95" s="2">
        <v>368272.93101974012</v>
      </c>
      <c r="H95" s="2">
        <v>371748.80237611331</v>
      </c>
      <c r="I95" s="2">
        <v>376855.58373749297</v>
      </c>
      <c r="J95" s="2">
        <v>380014.81993448315</v>
      </c>
      <c r="K95" s="2">
        <v>381644.44579982309</v>
      </c>
      <c r="L95" s="2">
        <v>382577.83639980346</v>
      </c>
      <c r="M95" s="2">
        <v>384621.1973296295</v>
      </c>
      <c r="N95" s="2">
        <v>382848.81092088443</v>
      </c>
      <c r="O95" s="29" t="s">
        <v>175</v>
      </c>
      <c r="P95" t="s">
        <v>56</v>
      </c>
      <c r="Q95" s="2">
        <v>358152.5</v>
      </c>
      <c r="R95" s="2">
        <v>354275.13</v>
      </c>
      <c r="S95" s="2">
        <v>346283.45</v>
      </c>
      <c r="T95" s="2">
        <v>346916.15</v>
      </c>
      <c r="U95" s="2">
        <v>349518.54</v>
      </c>
      <c r="V95" s="2">
        <v>354497.95</v>
      </c>
      <c r="W95" s="2"/>
      <c r="X95" s="2"/>
      <c r="Y95" s="2"/>
      <c r="Z95" s="2"/>
      <c r="AB95" s="29" t="s">
        <v>175</v>
      </c>
      <c r="AC95" t="s">
        <v>56</v>
      </c>
      <c r="AD95" s="5">
        <f t="shared" si="119"/>
        <v>100</v>
      </c>
      <c r="AE95" s="5">
        <f t="shared" si="120"/>
        <v>98.469346807782742</v>
      </c>
      <c r="AF95" s="5">
        <f t="shared" si="121"/>
        <v>95.006463084100517</v>
      </c>
      <c r="AG95" s="5">
        <f t="shared" si="122"/>
        <v>94.200827912981921</v>
      </c>
      <c r="AH95" s="5">
        <f t="shared" si="122"/>
        <v>94.020085005244468</v>
      </c>
      <c r="AI95" s="5">
        <f t="shared" si="122"/>
        <v>94.067320559308286</v>
      </c>
      <c r="AO95" s="29" t="s">
        <v>175</v>
      </c>
      <c r="AP95" t="s">
        <v>56</v>
      </c>
      <c r="AS95" s="2">
        <v>22125.4</v>
      </c>
      <c r="AT95" s="2">
        <v>37674.894736842107</v>
      </c>
      <c r="AU95" s="2">
        <v>29350.238095238092</v>
      </c>
      <c r="AV95" s="2">
        <v>13266.181818181818</v>
      </c>
      <c r="AW95" s="2"/>
      <c r="AX95" s="2"/>
      <c r="AY95" s="2"/>
      <c r="AZ95" s="2"/>
      <c r="BA95" s="2"/>
      <c r="BB95" s="29" t="s">
        <v>175</v>
      </c>
      <c r="BC95" t="s">
        <v>56</v>
      </c>
      <c r="BD95" s="2">
        <f t="shared" si="123"/>
        <v>358152.5</v>
      </c>
      <c r="BE95" s="2"/>
      <c r="BF95" s="2">
        <f t="shared" si="124"/>
        <v>324158.05</v>
      </c>
      <c r="BG95" s="2">
        <f t="shared" si="125"/>
        <v>309241.25526315789</v>
      </c>
      <c r="BH95" s="2">
        <f t="shared" si="125"/>
        <v>320168.30190476187</v>
      </c>
      <c r="BI95" s="2">
        <f t="shared" si="125"/>
        <v>341231.76818181819</v>
      </c>
      <c r="BO95" s="29" t="s">
        <v>175</v>
      </c>
      <c r="BP95" t="s">
        <v>56</v>
      </c>
      <c r="BQ95" s="5">
        <f t="shared" si="126"/>
        <v>100</v>
      </c>
      <c r="BR95" s="5"/>
      <c r="BS95" s="5">
        <f t="shared" si="127"/>
        <v>88.936129667008373</v>
      </c>
      <c r="BT95" s="5">
        <f t="shared" si="128"/>
        <v>83.970672079230823</v>
      </c>
      <c r="BU95" s="5">
        <f t="shared" si="128"/>
        <v>86.124904736299499</v>
      </c>
      <c r="BV95" s="5">
        <f t="shared" si="128"/>
        <v>90.54709095660121</v>
      </c>
    </row>
    <row r="96" spans="1:79" ht="17">
      <c r="A96" s="50"/>
      <c r="B96" s="17" t="s">
        <v>176</v>
      </c>
      <c r="C96" s="18" t="s">
        <v>57</v>
      </c>
      <c r="D96" s="2">
        <v>44692.65</v>
      </c>
      <c r="E96" s="2">
        <v>45151.281159869737</v>
      </c>
      <c r="F96" s="2">
        <v>45558.052539479635</v>
      </c>
      <c r="G96" s="2">
        <v>45932.698213474723</v>
      </c>
      <c r="H96" s="2">
        <v>46395.091118460288</v>
      </c>
      <c r="I96" s="2">
        <v>46886.330774761846</v>
      </c>
      <c r="J96" s="2">
        <v>47089.344313312016</v>
      </c>
      <c r="K96" s="2">
        <v>49610.246622440325</v>
      </c>
      <c r="L96" s="2">
        <v>48732.261347292515</v>
      </c>
      <c r="M96" s="2">
        <v>46368.939949205909</v>
      </c>
      <c r="N96" s="2">
        <v>45646.745235820075</v>
      </c>
      <c r="O96" s="29" t="s">
        <v>176</v>
      </c>
      <c r="P96" t="s">
        <v>57</v>
      </c>
      <c r="Q96" s="2">
        <v>44692.65</v>
      </c>
      <c r="R96" s="2">
        <v>44206.720000000001</v>
      </c>
      <c r="S96" s="2">
        <v>42960.65</v>
      </c>
      <c r="T96" s="2">
        <v>42617.599999999999</v>
      </c>
      <c r="U96" s="2">
        <v>42943.63</v>
      </c>
      <c r="V96" s="2">
        <v>43796.95</v>
      </c>
      <c r="W96" s="2"/>
      <c r="X96" s="2"/>
      <c r="Y96" s="2"/>
      <c r="Z96" s="2"/>
      <c r="AB96" s="29" t="s">
        <v>176</v>
      </c>
      <c r="AC96" t="s">
        <v>57</v>
      </c>
      <c r="AD96" s="5">
        <f t="shared" si="119"/>
        <v>100</v>
      </c>
      <c r="AE96" s="5">
        <f t="shared" si="120"/>
        <v>97.908008066204644</v>
      </c>
      <c r="AF96" s="5">
        <f t="shared" si="121"/>
        <v>94.298697168346294</v>
      </c>
      <c r="AG96" s="5">
        <f t="shared" si="122"/>
        <v>92.782705257009667</v>
      </c>
      <c r="AH96" s="5">
        <f t="shared" si="122"/>
        <v>92.560719172535528</v>
      </c>
      <c r="AI96" s="5">
        <f t="shared" si="122"/>
        <v>93.410913748821628</v>
      </c>
      <c r="AO96" s="29" t="s">
        <v>176</v>
      </c>
      <c r="AP96" t="s">
        <v>57</v>
      </c>
      <c r="AS96" s="2">
        <v>4565.8</v>
      </c>
      <c r="AT96" s="2">
        <v>8547.3157894736833</v>
      </c>
      <c r="AU96" s="2">
        <v>7390.1428571428569</v>
      </c>
      <c r="AV96" s="2">
        <v>2855.181818181818</v>
      </c>
      <c r="AW96" s="2"/>
      <c r="AX96" s="2"/>
      <c r="AY96" s="2"/>
      <c r="AZ96" s="2"/>
      <c r="BA96" s="2"/>
      <c r="BB96" s="29" t="s">
        <v>176</v>
      </c>
      <c r="BC96" t="s">
        <v>57</v>
      </c>
      <c r="BD96" s="2">
        <f t="shared" si="123"/>
        <v>44692.65</v>
      </c>
      <c r="BE96" s="2"/>
      <c r="BF96" s="2">
        <f t="shared" si="124"/>
        <v>38394.85</v>
      </c>
      <c r="BG96" s="2">
        <f t="shared" si="125"/>
        <v>34070.284210526312</v>
      </c>
      <c r="BH96" s="2">
        <f t="shared" si="125"/>
        <v>35553.487142857142</v>
      </c>
      <c r="BI96" s="2">
        <f t="shared" si="125"/>
        <v>40941.768181818181</v>
      </c>
      <c r="BO96" s="29" t="s">
        <v>176</v>
      </c>
      <c r="BP96" t="s">
        <v>57</v>
      </c>
      <c r="BQ96" s="5">
        <f t="shared" si="126"/>
        <v>100</v>
      </c>
      <c r="BR96" s="5"/>
      <c r="BS96" s="5">
        <f t="shared" si="127"/>
        <v>84.276758684379331</v>
      </c>
      <c r="BT96" s="5">
        <f t="shared" si="128"/>
        <v>74.174358432380359</v>
      </c>
      <c r="BU96" s="5">
        <f t="shared" si="128"/>
        <v>76.632001976413093</v>
      </c>
      <c r="BV96" s="5">
        <f t="shared" si="128"/>
        <v>87.321331196717296</v>
      </c>
    </row>
    <row r="97" spans="1:74" ht="17">
      <c r="A97" s="50"/>
      <c r="B97" s="17" t="s">
        <v>177</v>
      </c>
      <c r="C97" s="18" t="s">
        <v>58</v>
      </c>
      <c r="D97" s="2">
        <v>1623.3</v>
      </c>
      <c r="E97" s="2">
        <v>1607.3008935706503</v>
      </c>
      <c r="F97" s="2">
        <v>1628.2628677806028</v>
      </c>
      <c r="G97" s="2">
        <v>1619.7817689792953</v>
      </c>
      <c r="H97" s="2">
        <v>1605.8562568107518</v>
      </c>
      <c r="I97" s="2">
        <v>1468.3504231747186</v>
      </c>
      <c r="J97" s="2">
        <v>1334.8935034507808</v>
      </c>
      <c r="K97" s="2">
        <v>1386.3697439157283</v>
      </c>
      <c r="L97" s="2">
        <v>1431.0060715583002</v>
      </c>
      <c r="M97" s="2">
        <v>1531.4623774064655</v>
      </c>
      <c r="N97" s="2">
        <v>1546.842353795859</v>
      </c>
      <c r="O97" s="29" t="s">
        <v>177</v>
      </c>
      <c r="P97" t="s">
        <v>58</v>
      </c>
      <c r="Q97" s="2">
        <v>1623.3</v>
      </c>
      <c r="R97" s="2">
        <v>1605.68</v>
      </c>
      <c r="S97" s="2">
        <v>1613.65</v>
      </c>
      <c r="T97" s="2">
        <v>1604.75</v>
      </c>
      <c r="U97" s="2">
        <v>1597.22</v>
      </c>
      <c r="V97" s="2">
        <v>1468.13</v>
      </c>
      <c r="W97" s="2"/>
      <c r="X97" s="2"/>
      <c r="Y97" s="2"/>
      <c r="Z97" s="2"/>
      <c r="AB97" s="29" t="s">
        <v>177</v>
      </c>
      <c r="AC97" t="s">
        <v>58</v>
      </c>
      <c r="AD97" s="5">
        <f t="shared" si="119"/>
        <v>100</v>
      </c>
      <c r="AE97" s="5">
        <f t="shared" si="120"/>
        <v>99.899154316585395</v>
      </c>
      <c r="AF97" s="5">
        <f t="shared" si="121"/>
        <v>99.102548607491073</v>
      </c>
      <c r="AG97" s="5">
        <f t="shared" si="122"/>
        <v>99.071988013004514</v>
      </c>
      <c r="AH97" s="5">
        <f t="shared" si="122"/>
        <v>99.462202374955808</v>
      </c>
      <c r="AI97" s="5">
        <f t="shared" si="122"/>
        <v>99.984988380754373</v>
      </c>
      <c r="AO97" s="29" t="s">
        <v>177</v>
      </c>
      <c r="AP97" t="s">
        <v>58</v>
      </c>
      <c r="AS97" s="2">
        <v>23.7</v>
      </c>
      <c r="AT97" s="2">
        <v>27.263157894736842</v>
      </c>
      <c r="AU97" s="2">
        <v>21.571428571428573</v>
      </c>
      <c r="AV97" s="2">
        <v>19</v>
      </c>
      <c r="AW97" s="2"/>
      <c r="AX97" s="2"/>
      <c r="AY97" s="2"/>
      <c r="AZ97" s="2"/>
      <c r="BA97" s="2"/>
      <c r="BB97" s="29" t="s">
        <v>177</v>
      </c>
      <c r="BC97" t="s">
        <v>58</v>
      </c>
      <c r="BD97" s="2">
        <f t="shared" si="123"/>
        <v>1623.3</v>
      </c>
      <c r="BE97" s="2"/>
      <c r="BF97" s="2">
        <f t="shared" si="124"/>
        <v>1589.95</v>
      </c>
      <c r="BG97" s="2">
        <f t="shared" si="125"/>
        <v>1577.4868421052631</v>
      </c>
      <c r="BH97" s="2">
        <f t="shared" si="125"/>
        <v>1575.6485714285714</v>
      </c>
      <c r="BI97" s="2">
        <f t="shared" si="125"/>
        <v>1449.13</v>
      </c>
      <c r="BO97" s="29" t="s">
        <v>177</v>
      </c>
      <c r="BP97" t="s">
        <v>58</v>
      </c>
      <c r="BQ97" s="5">
        <f t="shared" si="126"/>
        <v>100</v>
      </c>
      <c r="BR97" s="5"/>
      <c r="BS97" s="5">
        <f t="shared" si="127"/>
        <v>97.647009672779362</v>
      </c>
      <c r="BT97" s="5">
        <f t="shared" si="128"/>
        <v>97.388850295513308</v>
      </c>
      <c r="BU97" s="5">
        <f t="shared" si="128"/>
        <v>98.118904774069051</v>
      </c>
      <c r="BV97" s="5">
        <f t="shared" si="128"/>
        <v>98.691019332213486</v>
      </c>
    </row>
    <row r="98" spans="1:74" ht="17">
      <c r="A98" s="50"/>
      <c r="B98" s="17" t="s">
        <v>178</v>
      </c>
      <c r="C98" s="18" t="s">
        <v>59</v>
      </c>
      <c r="D98" s="2">
        <v>40662.199999999997</v>
      </c>
      <c r="E98" s="2">
        <v>40934.683390814498</v>
      </c>
      <c r="F98" s="2">
        <v>41048.621121598757</v>
      </c>
      <c r="G98" s="2">
        <v>41209.979449734106</v>
      </c>
      <c r="H98" s="2">
        <v>41332.552565051607</v>
      </c>
      <c r="I98" s="2">
        <v>41277.651257442005</v>
      </c>
      <c r="J98" s="2">
        <v>39983.350216567676</v>
      </c>
      <c r="K98" s="2">
        <v>40259.682521631279</v>
      </c>
      <c r="L98" s="2">
        <v>40613.545776287006</v>
      </c>
      <c r="M98" s="2">
        <v>40482.633346763127</v>
      </c>
      <c r="N98" s="2">
        <v>40113.798802579491</v>
      </c>
      <c r="O98" s="29" t="s">
        <v>178</v>
      </c>
      <c r="P98" t="s">
        <v>59</v>
      </c>
      <c r="Q98" s="2">
        <v>40662.199999999997</v>
      </c>
      <c r="R98" s="2">
        <v>40222.589999999997</v>
      </c>
      <c r="S98" s="2">
        <v>38864.75</v>
      </c>
      <c r="T98" s="2">
        <v>39055.199999999997</v>
      </c>
      <c r="U98" s="2">
        <v>39679.22</v>
      </c>
      <c r="V98" s="2">
        <v>40187.65</v>
      </c>
      <c r="W98" s="2"/>
      <c r="X98" s="2"/>
      <c r="Y98" s="2"/>
      <c r="Z98" s="2"/>
      <c r="AB98" s="29" t="s">
        <v>178</v>
      </c>
      <c r="AC98" t="s">
        <v>59</v>
      </c>
      <c r="AD98" s="5">
        <f t="shared" si="119"/>
        <v>100</v>
      </c>
      <c r="AE98" s="5">
        <f t="shared" si="120"/>
        <v>98.260415540494222</v>
      </c>
      <c r="AF98" s="5">
        <f t="shared" si="121"/>
        <v>94.679794200322945</v>
      </c>
      <c r="AG98" s="5">
        <f t="shared" si="122"/>
        <v>94.771219305356837</v>
      </c>
      <c r="AH98" s="5">
        <f t="shared" si="122"/>
        <v>95.999926299133122</v>
      </c>
      <c r="AI98" s="5">
        <f t="shared" si="122"/>
        <v>97.359342830230716</v>
      </c>
      <c r="AO98" s="29" t="s">
        <v>178</v>
      </c>
      <c r="AP98" t="s">
        <v>59</v>
      </c>
      <c r="AS98" s="2">
        <v>8349.4</v>
      </c>
      <c r="AT98" s="2">
        <v>14030.631578947368</v>
      </c>
      <c r="AU98" s="2">
        <v>9967.6666666666661</v>
      </c>
      <c r="AV98" s="2">
        <v>3312.181818181818</v>
      </c>
      <c r="AW98" s="2"/>
      <c r="AX98" s="2"/>
      <c r="AY98" s="2"/>
      <c r="AZ98" s="2"/>
      <c r="BA98" s="2"/>
      <c r="BB98" s="29" t="s">
        <v>178</v>
      </c>
      <c r="BC98" t="s">
        <v>59</v>
      </c>
      <c r="BD98" s="2">
        <f t="shared" si="123"/>
        <v>40662.199999999997</v>
      </c>
      <c r="BE98" s="2"/>
      <c r="BF98" s="2">
        <f t="shared" si="124"/>
        <v>30515.35</v>
      </c>
      <c r="BG98" s="2">
        <f t="shared" si="125"/>
        <v>25024.568421052631</v>
      </c>
      <c r="BH98" s="2">
        <f t="shared" si="125"/>
        <v>29711.553333333337</v>
      </c>
      <c r="BI98" s="2">
        <f t="shared" si="125"/>
        <v>36875.468181818185</v>
      </c>
      <c r="BO98" s="29" t="s">
        <v>178</v>
      </c>
      <c r="BP98" t="s">
        <v>59</v>
      </c>
      <c r="BQ98" s="5">
        <f t="shared" si="126"/>
        <v>100</v>
      </c>
      <c r="BR98" s="5"/>
      <c r="BS98" s="5">
        <f t="shared" si="127"/>
        <v>74.339525095383991</v>
      </c>
      <c r="BT98" s="5">
        <f t="shared" si="128"/>
        <v>60.724535064562112</v>
      </c>
      <c r="BU98" s="5">
        <f t="shared" si="128"/>
        <v>71.884148182165958</v>
      </c>
      <c r="BV98" s="5">
        <f t="shared" si="128"/>
        <v>89.335190008345876</v>
      </c>
    </row>
    <row r="99" spans="1:74" ht="17">
      <c r="A99" s="50"/>
      <c r="B99" s="17" t="s">
        <v>179</v>
      </c>
      <c r="C99" s="18" t="s">
        <v>34</v>
      </c>
      <c r="D99" s="2">
        <v>35016.85</v>
      </c>
      <c r="E99" s="2">
        <v>35031.900669587951</v>
      </c>
      <c r="F99" s="2">
        <v>34650.049090230823</v>
      </c>
      <c r="G99" s="2">
        <v>34431.303226389384</v>
      </c>
      <c r="H99" s="2">
        <v>34406.114652946912</v>
      </c>
      <c r="I99" s="2">
        <v>34293.916170792225</v>
      </c>
      <c r="J99" s="2">
        <v>32998.507879106532</v>
      </c>
      <c r="K99" s="2">
        <v>33310.97492508022</v>
      </c>
      <c r="L99" s="2">
        <v>33355.890288095819</v>
      </c>
      <c r="M99" s="2">
        <v>33256.394949706562</v>
      </c>
      <c r="N99" s="2">
        <v>32847.527891730577</v>
      </c>
      <c r="O99" s="29" t="s">
        <v>179</v>
      </c>
      <c r="P99" t="s">
        <v>34</v>
      </c>
      <c r="Q99" s="2">
        <v>35016.85</v>
      </c>
      <c r="R99" s="2">
        <v>33530.629999999997</v>
      </c>
      <c r="S99" s="2">
        <v>30993.85</v>
      </c>
      <c r="T99" s="2">
        <v>31685.35</v>
      </c>
      <c r="U99" s="2">
        <v>32641.13</v>
      </c>
      <c r="V99" s="2">
        <v>33010.04</v>
      </c>
      <c r="W99" s="2"/>
      <c r="X99" s="2"/>
      <c r="Y99" s="2"/>
      <c r="Z99" s="2"/>
      <c r="AB99" s="29" t="s">
        <v>179</v>
      </c>
      <c r="AC99" t="s">
        <v>34</v>
      </c>
      <c r="AD99" s="5">
        <f t="shared" si="119"/>
        <v>100</v>
      </c>
      <c r="AE99" s="5">
        <f t="shared" si="120"/>
        <v>95.714561183112608</v>
      </c>
      <c r="AF99" s="5">
        <f t="shared" si="121"/>
        <v>89.448213822988066</v>
      </c>
      <c r="AG99" s="5">
        <f t="shared" si="122"/>
        <v>92.024835051016055</v>
      </c>
      <c r="AH99" s="5">
        <f t="shared" si="122"/>
        <v>94.870142500104294</v>
      </c>
      <c r="AI99" s="5">
        <f t="shared" si="122"/>
        <v>96.256256752952325</v>
      </c>
      <c r="AO99" s="29" t="s">
        <v>179</v>
      </c>
      <c r="AP99" t="s">
        <v>34</v>
      </c>
      <c r="AS99" s="2">
        <v>8989</v>
      </c>
      <c r="AT99" s="2">
        <v>12719.263157894737</v>
      </c>
      <c r="AU99" s="2">
        <v>9387.4761904761908</v>
      </c>
      <c r="AV99" s="2">
        <v>4479.954545454545</v>
      </c>
      <c r="AW99" s="2"/>
      <c r="AX99" s="2"/>
      <c r="AY99" s="2"/>
      <c r="AZ99" s="2"/>
      <c r="BA99" s="2"/>
      <c r="BB99" s="29" t="s">
        <v>179</v>
      </c>
      <c r="BC99" t="s">
        <v>34</v>
      </c>
      <c r="BD99" s="2">
        <f t="shared" si="123"/>
        <v>35016.85</v>
      </c>
      <c r="BE99" s="2"/>
      <c r="BF99" s="2">
        <f t="shared" si="124"/>
        <v>22004.85</v>
      </c>
      <c r="BG99" s="2">
        <f t="shared" si="125"/>
        <v>18966.086842105262</v>
      </c>
      <c r="BH99" s="2">
        <f t="shared" si="125"/>
        <v>23253.65380952381</v>
      </c>
      <c r="BI99" s="2">
        <f t="shared" si="125"/>
        <v>28530.085454545457</v>
      </c>
      <c r="BO99" s="29" t="s">
        <v>179</v>
      </c>
      <c r="BP99" t="s">
        <v>34</v>
      </c>
      <c r="BQ99" s="5">
        <f t="shared" si="126"/>
        <v>100</v>
      </c>
      <c r="BR99" s="5"/>
      <c r="BS99" s="5">
        <f t="shared" si="127"/>
        <v>63.505970634263868</v>
      </c>
      <c r="BT99" s="5">
        <f t="shared" si="128"/>
        <v>55.083848315009391</v>
      </c>
      <c r="BU99" s="5">
        <f t="shared" si="128"/>
        <v>67.585817358578495</v>
      </c>
      <c r="BV99" s="5">
        <f t="shared" si="128"/>
        <v>83.19284771228385</v>
      </c>
    </row>
    <row r="100" spans="1:74" ht="17">
      <c r="A100" s="50"/>
      <c r="B100" s="17" t="s">
        <v>180</v>
      </c>
      <c r="C100" s="18" t="s">
        <v>60</v>
      </c>
      <c r="D100" s="2">
        <v>39265.550000000003</v>
      </c>
      <c r="E100" s="2">
        <v>38117.299692690547</v>
      </c>
      <c r="F100" s="2">
        <v>37079.028656351402</v>
      </c>
      <c r="G100" s="2">
        <v>37549.422156077002</v>
      </c>
      <c r="H100" s="2">
        <v>38090.024216441321</v>
      </c>
      <c r="I100" s="2">
        <v>37571.838374627536</v>
      </c>
      <c r="J100" s="2">
        <v>31250.204426000066</v>
      </c>
      <c r="K100" s="2">
        <v>33340.909692248577</v>
      </c>
      <c r="L100" s="2">
        <v>34148.68415358229</v>
      </c>
      <c r="M100" s="2">
        <v>36348.067103917521</v>
      </c>
      <c r="N100" s="2">
        <v>37049.313909868499</v>
      </c>
      <c r="O100" s="29" t="s">
        <v>180</v>
      </c>
      <c r="P100" t="s">
        <v>60</v>
      </c>
      <c r="Q100" s="2">
        <v>39265.550000000003</v>
      </c>
      <c r="R100" s="2">
        <v>34941.040000000001</v>
      </c>
      <c r="S100" s="2">
        <v>25644.55</v>
      </c>
      <c r="T100" s="2">
        <v>28220.95</v>
      </c>
      <c r="U100" s="2">
        <v>29915.4</v>
      </c>
      <c r="V100" s="2">
        <v>31410.6</v>
      </c>
      <c r="W100" s="2"/>
      <c r="X100" s="2"/>
      <c r="Y100" s="2"/>
      <c r="Z100" s="2"/>
      <c r="AB100" s="29" t="s">
        <v>180</v>
      </c>
      <c r="AC100" t="s">
        <v>60</v>
      </c>
      <c r="AD100" s="5">
        <f t="shared" si="119"/>
        <v>100</v>
      </c>
      <c r="AE100" s="5">
        <f t="shared" si="120"/>
        <v>91.667144004695501</v>
      </c>
      <c r="AF100" s="5">
        <f t="shared" si="121"/>
        <v>69.161871088031461</v>
      </c>
      <c r="AG100" s="5">
        <f t="shared" si="122"/>
        <v>75.156815683334614</v>
      </c>
      <c r="AH100" s="5">
        <f t="shared" si="122"/>
        <v>78.538674142105705</v>
      </c>
      <c r="AI100" s="5">
        <f t="shared" si="122"/>
        <v>83.601445547609259</v>
      </c>
      <c r="AO100" s="29" t="s">
        <v>180</v>
      </c>
      <c r="AP100" t="s">
        <v>60</v>
      </c>
      <c r="AS100" s="2">
        <v>4956.8999999999996</v>
      </c>
      <c r="AT100" s="2">
        <v>8108.2631578947367</v>
      </c>
      <c r="AU100" s="2">
        <v>5761.8095238095239</v>
      </c>
      <c r="AV100" s="2">
        <v>2196.590909090909</v>
      </c>
      <c r="AW100" s="2"/>
      <c r="AX100" s="2"/>
      <c r="AY100" s="2"/>
      <c r="AZ100" s="2"/>
      <c r="BA100" s="2"/>
      <c r="BB100" s="29" t="s">
        <v>180</v>
      </c>
      <c r="BC100" t="s">
        <v>60</v>
      </c>
      <c r="BD100" s="2">
        <f t="shared" si="123"/>
        <v>39265.550000000003</v>
      </c>
      <c r="BE100" s="2"/>
      <c r="BF100" s="2">
        <f t="shared" si="124"/>
        <v>20687.650000000001</v>
      </c>
      <c r="BG100" s="2">
        <f t="shared" si="125"/>
        <v>20112.686842105264</v>
      </c>
      <c r="BH100" s="2">
        <f t="shared" si="125"/>
        <v>24153.590476190479</v>
      </c>
      <c r="BI100" s="2">
        <f t="shared" si="125"/>
        <v>29214.00909090909</v>
      </c>
      <c r="BO100" s="29" t="s">
        <v>180</v>
      </c>
      <c r="BP100" t="s">
        <v>60</v>
      </c>
      <c r="BQ100" s="5">
        <f t="shared" si="126"/>
        <v>100</v>
      </c>
      <c r="BR100" s="5"/>
      <c r="BS100" s="5">
        <f t="shared" si="127"/>
        <v>55.793397911615301</v>
      </c>
      <c r="BT100" s="5">
        <f t="shared" si="128"/>
        <v>53.563239291687005</v>
      </c>
      <c r="BU100" s="5">
        <f t="shared" si="128"/>
        <v>63.411853820152558</v>
      </c>
      <c r="BV100" s="5">
        <f t="shared" si="128"/>
        <v>77.755069633849672</v>
      </c>
    </row>
    <row r="101" spans="1:74" ht="34">
      <c r="A101" s="50"/>
      <c r="B101" s="17" t="s">
        <v>181</v>
      </c>
      <c r="C101" s="18" t="s">
        <v>61</v>
      </c>
      <c r="D101" s="2">
        <v>48047.75</v>
      </c>
      <c r="E101" s="2">
        <v>48246.560408345293</v>
      </c>
      <c r="F101" s="2">
        <v>48346.879254012645</v>
      </c>
      <c r="G101" s="2">
        <v>48518.492422725467</v>
      </c>
      <c r="H101" s="2">
        <v>48678.768360515031</v>
      </c>
      <c r="I101" s="2">
        <v>48678.889506348583</v>
      </c>
      <c r="J101" s="2">
        <v>47177.983488011967</v>
      </c>
      <c r="K101" s="2">
        <v>47679.577716348729</v>
      </c>
      <c r="L101" s="2">
        <v>48404.686007589306</v>
      </c>
      <c r="M101" s="2">
        <v>48710.215799807957</v>
      </c>
      <c r="N101" s="2">
        <v>48309.303854639198</v>
      </c>
      <c r="O101" s="29" t="s">
        <v>181</v>
      </c>
      <c r="P101" t="s">
        <v>61</v>
      </c>
      <c r="Q101" s="2">
        <v>48047.75</v>
      </c>
      <c r="R101" s="2">
        <v>47515.86</v>
      </c>
      <c r="S101" s="2">
        <v>45528.95</v>
      </c>
      <c r="T101" s="2">
        <v>45425.7</v>
      </c>
      <c r="U101" s="2">
        <v>45638.5</v>
      </c>
      <c r="V101" s="2">
        <v>46073.69</v>
      </c>
      <c r="W101" s="2"/>
      <c r="X101" s="2"/>
      <c r="Y101" s="2"/>
      <c r="Z101" s="2"/>
      <c r="AB101" s="29" t="s">
        <v>181</v>
      </c>
      <c r="AC101" t="s">
        <v>61</v>
      </c>
      <c r="AD101" s="5">
        <f t="shared" si="119"/>
        <v>100</v>
      </c>
      <c r="AE101" s="5">
        <f t="shared" si="120"/>
        <v>98.485487043717001</v>
      </c>
      <c r="AF101" s="5">
        <f t="shared" si="121"/>
        <v>94.171435059526075</v>
      </c>
      <c r="AG101" s="5">
        <f t="shared" si="122"/>
        <v>93.625538906322575</v>
      </c>
      <c r="AH101" s="5">
        <f t="shared" si="122"/>
        <v>93.754426287044083</v>
      </c>
      <c r="AI101" s="5">
        <f t="shared" si="122"/>
        <v>94.648194458074443</v>
      </c>
      <c r="AO101" s="29" t="s">
        <v>181</v>
      </c>
      <c r="AP101" t="s">
        <v>61</v>
      </c>
      <c r="AS101" s="2">
        <v>5093.5</v>
      </c>
      <c r="AT101" s="2">
        <v>8244</v>
      </c>
      <c r="AU101" s="2">
        <v>6273.8095238095239</v>
      </c>
      <c r="AV101" s="2">
        <v>2121.090909090909</v>
      </c>
      <c r="AW101" s="2"/>
      <c r="AX101" s="2"/>
      <c r="AY101" s="2"/>
      <c r="AZ101" s="2"/>
      <c r="BA101" s="2"/>
      <c r="BB101" s="29" t="s">
        <v>181</v>
      </c>
      <c r="BC101" t="s">
        <v>61</v>
      </c>
      <c r="BD101" s="2">
        <f t="shared" si="123"/>
        <v>48047.75</v>
      </c>
      <c r="BE101" s="2"/>
      <c r="BF101" s="2">
        <f t="shared" si="124"/>
        <v>40435.449999999997</v>
      </c>
      <c r="BG101" s="2">
        <f t="shared" si="125"/>
        <v>37181.699999999997</v>
      </c>
      <c r="BH101" s="2">
        <f t="shared" si="125"/>
        <v>39364.690476190473</v>
      </c>
      <c r="BI101" s="2">
        <f t="shared" si="125"/>
        <v>43952.599090909091</v>
      </c>
      <c r="BO101" s="29" t="s">
        <v>181</v>
      </c>
      <c r="BP101" t="s">
        <v>61</v>
      </c>
      <c r="BQ101" s="5">
        <f t="shared" si="126"/>
        <v>100</v>
      </c>
      <c r="BR101" s="5"/>
      <c r="BS101" s="5">
        <f t="shared" si="127"/>
        <v>83.636111831652457</v>
      </c>
      <c r="BT101" s="5">
        <f t="shared" si="128"/>
        <v>76.63407938574889</v>
      </c>
      <c r="BU101" s="5">
        <f t="shared" si="128"/>
        <v>80.866241694234162</v>
      </c>
      <c r="BV101" s="5">
        <f t="shared" si="128"/>
        <v>90.290882837778994</v>
      </c>
    </row>
    <row r="102" spans="1:74" ht="17">
      <c r="A102" s="50"/>
      <c r="B102" s="17" t="s">
        <v>182</v>
      </c>
      <c r="C102" s="18" t="s">
        <v>35</v>
      </c>
      <c r="D102" s="2">
        <v>41846.6</v>
      </c>
      <c r="E102" s="2">
        <v>41977.736788193179</v>
      </c>
      <c r="F102" s="2">
        <v>42063.025752727983</v>
      </c>
      <c r="G102" s="2">
        <v>42199.698315262445</v>
      </c>
      <c r="H102" s="2">
        <v>42419.647743520502</v>
      </c>
      <c r="I102" s="2">
        <v>42602.348317666583</v>
      </c>
      <c r="J102" s="2">
        <v>42306.35957314018</v>
      </c>
      <c r="K102" s="2">
        <v>42214.223466382165</v>
      </c>
      <c r="L102" s="2">
        <v>42212.461628617122</v>
      </c>
      <c r="M102" s="2">
        <v>42221.240786116767</v>
      </c>
      <c r="N102" s="2">
        <v>42120.986211021002</v>
      </c>
      <c r="O102" s="29" t="s">
        <v>182</v>
      </c>
      <c r="P102" t="s">
        <v>35</v>
      </c>
      <c r="Q102" s="2">
        <v>41846.6</v>
      </c>
      <c r="R102" s="2">
        <v>41723.81</v>
      </c>
      <c r="S102" s="2">
        <v>41290.199999999997</v>
      </c>
      <c r="T102" s="2">
        <v>41310.5</v>
      </c>
      <c r="U102" s="2">
        <v>41364.31</v>
      </c>
      <c r="V102" s="2">
        <v>41491.949999999997</v>
      </c>
      <c r="W102" s="2"/>
      <c r="X102" s="2"/>
      <c r="Y102" s="2"/>
      <c r="Z102" s="2"/>
      <c r="AB102" s="29" t="s">
        <v>182</v>
      </c>
      <c r="AC102" t="s">
        <v>35</v>
      </c>
      <c r="AD102" s="5">
        <f t="shared" si="119"/>
        <v>100</v>
      </c>
      <c r="AE102" s="5">
        <f t="shared" si="120"/>
        <v>99.395091761439133</v>
      </c>
      <c r="AF102" s="5">
        <f t="shared" si="121"/>
        <v>98.162695766892455</v>
      </c>
      <c r="AG102" s="5">
        <f t="shared" si="122"/>
        <v>97.892879923881239</v>
      </c>
      <c r="AH102" s="5">
        <f t="shared" si="122"/>
        <v>97.512148733762885</v>
      </c>
      <c r="AI102" s="5">
        <f t="shared" si="122"/>
        <v>97.393574857923682</v>
      </c>
      <c r="AO102" s="29" t="s">
        <v>182</v>
      </c>
      <c r="AP102" t="s">
        <v>35</v>
      </c>
      <c r="AS102" s="2">
        <v>1193.45</v>
      </c>
      <c r="AT102" s="2">
        <v>2677.7894736842109</v>
      </c>
      <c r="AU102" s="2">
        <v>2478.9047619047619</v>
      </c>
      <c r="AV102" s="2">
        <v>721.18181818181813</v>
      </c>
      <c r="AW102" s="2"/>
      <c r="AX102" s="2"/>
      <c r="AY102" s="2"/>
      <c r="AZ102" s="2"/>
      <c r="BA102" s="2"/>
      <c r="BB102" s="29" t="s">
        <v>182</v>
      </c>
      <c r="BC102" t="s">
        <v>35</v>
      </c>
      <c r="BD102" s="2">
        <f t="shared" si="123"/>
        <v>41846.6</v>
      </c>
      <c r="BE102" s="2"/>
      <c r="BF102" s="2">
        <f t="shared" si="124"/>
        <v>40096.75</v>
      </c>
      <c r="BG102" s="2">
        <f t="shared" si="125"/>
        <v>38632.710526315786</v>
      </c>
      <c r="BH102" s="2">
        <f t="shared" si="125"/>
        <v>38885.405238095234</v>
      </c>
      <c r="BI102" s="2">
        <f t="shared" si="125"/>
        <v>40770.768181818181</v>
      </c>
      <c r="BO102" s="29" t="s">
        <v>182</v>
      </c>
      <c r="BP102" t="s">
        <v>35</v>
      </c>
      <c r="BQ102" s="5">
        <f t="shared" si="126"/>
        <v>100</v>
      </c>
      <c r="BR102" s="5"/>
      <c r="BS102" s="5">
        <f t="shared" si="127"/>
        <v>95.325405822474721</v>
      </c>
      <c r="BT102" s="5">
        <f t="shared" si="128"/>
        <v>91.547361873777703</v>
      </c>
      <c r="BU102" s="5">
        <f t="shared" si="128"/>
        <v>91.668383182259888</v>
      </c>
      <c r="BV102" s="5">
        <f t="shared" si="128"/>
        <v>95.700753108276729</v>
      </c>
    </row>
    <row r="103" spans="1:74" ht="51">
      <c r="A103" s="50"/>
      <c r="B103" s="17" t="s">
        <v>183</v>
      </c>
      <c r="C103" s="18" t="s">
        <v>62</v>
      </c>
      <c r="D103" s="2">
        <v>56852.7</v>
      </c>
      <c r="E103" s="2">
        <v>57191.37982575436</v>
      </c>
      <c r="F103" s="2">
        <v>57551.464696609561</v>
      </c>
      <c r="G103" s="2">
        <v>57765.83522305869</v>
      </c>
      <c r="H103" s="2">
        <v>57958.660671401645</v>
      </c>
      <c r="I103" s="2">
        <v>58059.63447060396</v>
      </c>
      <c r="J103" s="2">
        <v>56946.031998054161</v>
      </c>
      <c r="K103" s="2">
        <v>57262.206519380074</v>
      </c>
      <c r="L103" s="2">
        <v>57231.959390228236</v>
      </c>
      <c r="M103" s="2">
        <v>57346.966497036374</v>
      </c>
      <c r="N103" s="2">
        <v>57137.687170566838</v>
      </c>
      <c r="O103" s="29" t="s">
        <v>183</v>
      </c>
      <c r="P103" t="s">
        <v>62</v>
      </c>
      <c r="Q103" s="2">
        <v>56852.7</v>
      </c>
      <c r="R103" s="2">
        <v>56265.45</v>
      </c>
      <c r="S103" s="2">
        <v>54325.85</v>
      </c>
      <c r="T103" s="2">
        <v>54180.45</v>
      </c>
      <c r="U103" s="2">
        <v>54474.5</v>
      </c>
      <c r="V103" s="2">
        <v>54431.39</v>
      </c>
      <c r="W103" s="2"/>
      <c r="X103" s="2"/>
      <c r="Y103" s="2"/>
      <c r="Z103" s="2"/>
      <c r="AB103" s="29" t="s">
        <v>183</v>
      </c>
      <c r="AC103" t="s">
        <v>62</v>
      </c>
      <c r="AD103" s="5">
        <f t="shared" si="119"/>
        <v>100</v>
      </c>
      <c r="AE103" s="5">
        <f t="shared" si="120"/>
        <v>98.380997575901475</v>
      </c>
      <c r="AF103" s="5">
        <f t="shared" si="121"/>
        <v>94.395251774018561</v>
      </c>
      <c r="AG103" s="5">
        <f t="shared" si="122"/>
        <v>93.793242650757179</v>
      </c>
      <c r="AH103" s="5">
        <f t="shared" si="122"/>
        <v>93.988541779536277</v>
      </c>
      <c r="AI103" s="5">
        <f t="shared" si="122"/>
        <v>93.750831358676621</v>
      </c>
      <c r="AO103" s="29" t="s">
        <v>183</v>
      </c>
      <c r="AP103" t="s">
        <v>62</v>
      </c>
      <c r="AS103" s="2">
        <v>9583.9</v>
      </c>
      <c r="AT103" s="2">
        <v>19113.473684210527</v>
      </c>
      <c r="AU103" s="2">
        <v>16887.285714285714</v>
      </c>
      <c r="AV103" s="2">
        <v>7651.590909090909</v>
      </c>
      <c r="AW103" s="2"/>
      <c r="AX103" s="2"/>
      <c r="AY103" s="2"/>
      <c r="AZ103" s="2"/>
      <c r="BA103" s="2"/>
      <c r="BB103" s="29" t="s">
        <v>183</v>
      </c>
      <c r="BC103" t="s">
        <v>62</v>
      </c>
      <c r="BD103" s="2">
        <f t="shared" si="123"/>
        <v>56852.7</v>
      </c>
      <c r="BE103" s="2"/>
      <c r="BF103" s="2">
        <f t="shared" si="124"/>
        <v>44741.95</v>
      </c>
      <c r="BG103" s="2">
        <f t="shared" si="125"/>
        <v>35066.97631578947</v>
      </c>
      <c r="BH103" s="2">
        <f t="shared" si="125"/>
        <v>37587.21428571429</v>
      </c>
      <c r="BI103" s="2">
        <f t="shared" si="125"/>
        <v>46779.799090909088</v>
      </c>
      <c r="BO103" s="29" t="s">
        <v>183</v>
      </c>
      <c r="BP103" t="s">
        <v>62</v>
      </c>
      <c r="BQ103" s="5">
        <f t="shared" si="126"/>
        <v>100</v>
      </c>
      <c r="BR103" s="5"/>
      <c r="BS103" s="5">
        <f t="shared" si="127"/>
        <v>77.742504445131544</v>
      </c>
      <c r="BT103" s="5">
        <f t="shared" si="128"/>
        <v>60.705391310245616</v>
      </c>
      <c r="BU103" s="5">
        <f t="shared" si="128"/>
        <v>64.851764775615024</v>
      </c>
      <c r="BV103" s="5">
        <f t="shared" si="128"/>
        <v>80.571983474325975</v>
      </c>
    </row>
    <row r="104" spans="1:74" ht="17">
      <c r="A104" s="50"/>
      <c r="B104" s="17" t="s">
        <v>184</v>
      </c>
      <c r="C104" s="18" t="s">
        <v>36</v>
      </c>
      <c r="D104" s="2">
        <v>8493.5</v>
      </c>
      <c r="E104" s="2">
        <v>8552.6662174580706</v>
      </c>
      <c r="F104" s="2">
        <v>8589.0122066238619</v>
      </c>
      <c r="G104" s="2">
        <v>8613.1778219126718</v>
      </c>
      <c r="H104" s="2">
        <v>8628.0386996529669</v>
      </c>
      <c r="I104" s="2">
        <v>8676.3802003603341</v>
      </c>
      <c r="J104" s="2">
        <v>8659.6706992660293</v>
      </c>
      <c r="K104" s="2">
        <v>8649.0616552399606</v>
      </c>
      <c r="L104" s="2">
        <v>8785.2435756520481</v>
      </c>
      <c r="M104" s="2">
        <v>8764.7341265522791</v>
      </c>
      <c r="N104" s="2">
        <v>8746.9462618348007</v>
      </c>
      <c r="O104" s="29" t="s">
        <v>184</v>
      </c>
      <c r="P104" t="s">
        <v>36</v>
      </c>
      <c r="Q104" s="2">
        <v>8493.5</v>
      </c>
      <c r="R104" s="2">
        <v>8486.27</v>
      </c>
      <c r="S104" s="2">
        <v>8439.2999999999993</v>
      </c>
      <c r="T104" s="2">
        <v>8375.4</v>
      </c>
      <c r="U104" s="2">
        <v>8365.7199999999993</v>
      </c>
      <c r="V104" s="2">
        <v>8351.65</v>
      </c>
      <c r="W104" s="2"/>
      <c r="X104" s="2"/>
      <c r="Y104" s="2"/>
      <c r="Z104" s="2"/>
      <c r="AB104" s="29" t="s">
        <v>184</v>
      </c>
      <c r="AC104" t="s">
        <v>36</v>
      </c>
      <c r="AD104" s="5">
        <f t="shared" si="119"/>
        <v>100</v>
      </c>
      <c r="AE104" s="5">
        <f t="shared" si="120"/>
        <v>99.223678140010421</v>
      </c>
      <c r="AF104" s="5">
        <f t="shared" si="121"/>
        <v>98.256933358315578</v>
      </c>
      <c r="AG104" s="5">
        <f t="shared" si="122"/>
        <v>97.239371729819112</v>
      </c>
      <c r="AH104" s="5">
        <f t="shared" si="122"/>
        <v>96.95969491115612</v>
      </c>
      <c r="AI104" s="5">
        <f t="shared" si="122"/>
        <v>96.257307853488854</v>
      </c>
      <c r="AO104" s="29" t="s">
        <v>184</v>
      </c>
      <c r="AP104" t="s">
        <v>36</v>
      </c>
      <c r="AS104" s="2">
        <v>26.1</v>
      </c>
      <c r="AT104" s="2">
        <v>27</v>
      </c>
      <c r="AU104" s="2">
        <v>12.714285714285714</v>
      </c>
      <c r="AV104" s="2">
        <v>2</v>
      </c>
      <c r="AW104" s="2"/>
      <c r="AX104" s="2"/>
      <c r="AY104" s="2"/>
      <c r="AZ104" s="2"/>
      <c r="BA104" s="2"/>
      <c r="BB104" s="29" t="s">
        <v>184</v>
      </c>
      <c r="BC104" t="s">
        <v>36</v>
      </c>
      <c r="BD104" s="2">
        <f t="shared" si="123"/>
        <v>8493.5</v>
      </c>
      <c r="BE104" s="2"/>
      <c r="BF104" s="2">
        <f t="shared" si="124"/>
        <v>8413.1999999999989</v>
      </c>
      <c r="BG104" s="2">
        <f t="shared" si="125"/>
        <v>8348.4</v>
      </c>
      <c r="BH104" s="2">
        <f t="shared" si="125"/>
        <v>8353.0057142857131</v>
      </c>
      <c r="BI104" s="2">
        <f t="shared" si="125"/>
        <v>8349.65</v>
      </c>
      <c r="BO104" s="29" t="s">
        <v>184</v>
      </c>
      <c r="BP104" t="s">
        <v>36</v>
      </c>
      <c r="BQ104" s="5">
        <f t="shared" si="126"/>
        <v>100</v>
      </c>
      <c r="BR104" s="5"/>
      <c r="BS104" s="5">
        <f t="shared" si="127"/>
        <v>97.953056738139495</v>
      </c>
      <c r="BT104" s="5">
        <f t="shared" si="128"/>
        <v>96.925898577885462</v>
      </c>
      <c r="BU104" s="5">
        <f t="shared" si="128"/>
        <v>96.812334819750916</v>
      </c>
      <c r="BV104" s="5">
        <f t="shared" si="128"/>
        <v>96.234256765894557</v>
      </c>
    </row>
    <row r="105" spans="1:74" ht="17">
      <c r="A105" s="50"/>
      <c r="B105" s="17" t="s">
        <v>185</v>
      </c>
      <c r="C105" s="18" t="s">
        <v>37</v>
      </c>
      <c r="D105" s="2">
        <v>96033.85</v>
      </c>
      <c r="E105" s="2">
        <v>96017.576754981375</v>
      </c>
      <c r="F105" s="2">
        <v>96460.820780436145</v>
      </c>
      <c r="G105" s="2">
        <v>96793.039279392819</v>
      </c>
      <c r="H105" s="2">
        <v>97350.397921280994</v>
      </c>
      <c r="I105" s="2">
        <v>97769.03017790486</v>
      </c>
      <c r="J105" s="2">
        <v>97147.214545046503</v>
      </c>
      <c r="K105" s="2">
        <v>97163.942067996788</v>
      </c>
      <c r="L105" s="2">
        <v>96840.990838845988</v>
      </c>
      <c r="M105" s="2">
        <v>96798.854036918099</v>
      </c>
      <c r="N105" s="2">
        <v>96435.068269243508</v>
      </c>
      <c r="O105" s="29" t="s">
        <v>185</v>
      </c>
      <c r="P105" t="s">
        <v>37</v>
      </c>
      <c r="Q105" s="2">
        <v>96033.85</v>
      </c>
      <c r="R105" s="2">
        <v>96215</v>
      </c>
      <c r="S105" s="2">
        <v>95280</v>
      </c>
      <c r="T105" s="2">
        <v>95434.9</v>
      </c>
      <c r="U105" s="2">
        <v>95765.68</v>
      </c>
      <c r="V105" s="2">
        <v>95663.3</v>
      </c>
      <c r="W105" s="2"/>
      <c r="X105" s="2"/>
      <c r="Y105" s="2"/>
      <c r="Z105" s="2"/>
      <c r="AB105" s="29" t="s">
        <v>185</v>
      </c>
      <c r="AC105" t="s">
        <v>37</v>
      </c>
      <c r="AD105" s="5">
        <f t="shared" si="119"/>
        <v>100</v>
      </c>
      <c r="AE105" s="5">
        <f t="shared" si="120"/>
        <v>100.20561156789283</v>
      </c>
      <c r="AF105" s="5">
        <f t="shared" si="121"/>
        <v>98.775854517012746</v>
      </c>
      <c r="AG105" s="5">
        <f t="shared" si="122"/>
        <v>98.596862657166341</v>
      </c>
      <c r="AH105" s="5">
        <f t="shared" si="122"/>
        <v>98.372150545740539</v>
      </c>
      <c r="AI105" s="5">
        <f t="shared" si="122"/>
        <v>97.846219632052012</v>
      </c>
      <c r="AO105" s="29" t="s">
        <v>185</v>
      </c>
      <c r="AP105" t="s">
        <v>37</v>
      </c>
      <c r="AS105" s="2">
        <v>3854.2</v>
      </c>
      <c r="AT105" s="2">
        <v>9255.4736842105267</v>
      </c>
      <c r="AU105" s="2">
        <v>7664.1904761904771</v>
      </c>
      <c r="AV105" s="2">
        <v>1811.3636363636363</v>
      </c>
      <c r="AW105" s="2"/>
      <c r="AX105" s="2"/>
      <c r="AY105" s="2"/>
      <c r="AZ105" s="2"/>
      <c r="BA105" s="2"/>
      <c r="BB105" s="29" t="s">
        <v>185</v>
      </c>
      <c r="BC105" t="s">
        <v>37</v>
      </c>
      <c r="BD105" s="2">
        <f t="shared" si="123"/>
        <v>96033.85</v>
      </c>
      <c r="BE105" s="2"/>
      <c r="BF105" s="2">
        <f t="shared" si="124"/>
        <v>91425.8</v>
      </c>
      <c r="BG105" s="2">
        <f t="shared" si="125"/>
        <v>86179.42631578946</v>
      </c>
      <c r="BH105" s="2">
        <f t="shared" si="125"/>
        <v>88101.48952380952</v>
      </c>
      <c r="BI105" s="2">
        <f t="shared" si="125"/>
        <v>93851.936363636371</v>
      </c>
      <c r="BO105" s="29" t="s">
        <v>185</v>
      </c>
      <c r="BP105" t="s">
        <v>37</v>
      </c>
      <c r="BQ105" s="5">
        <f t="shared" si="126"/>
        <v>100</v>
      </c>
      <c r="BR105" s="5"/>
      <c r="BS105" s="5">
        <f t="shared" si="127"/>
        <v>94.780242652198822</v>
      </c>
      <c r="BT105" s="5">
        <f t="shared" si="128"/>
        <v>89.034735304708022</v>
      </c>
      <c r="BU105" s="5">
        <f t="shared" si="128"/>
        <v>90.499362514213573</v>
      </c>
      <c r="BV105" s="5">
        <f t="shared" si="128"/>
        <v>95.993522890489174</v>
      </c>
    </row>
    <row r="106" spans="1:74" ht="17">
      <c r="A106" s="50"/>
      <c r="B106" s="17" t="s">
        <v>186</v>
      </c>
      <c r="C106" s="18" t="s">
        <v>63</v>
      </c>
      <c r="D106" s="2">
        <v>53015.200000000004</v>
      </c>
      <c r="E106" s="2">
        <v>53807.413557110216</v>
      </c>
      <c r="F106" s="2">
        <v>54149.062533532742</v>
      </c>
      <c r="G106" s="2">
        <v>54378.306618596951</v>
      </c>
      <c r="H106" s="2">
        <v>54773.914927567326</v>
      </c>
      <c r="I106" s="2">
        <v>54989.316096872048</v>
      </c>
      <c r="J106" s="2">
        <v>54588.442702912886</v>
      </c>
      <c r="K106" s="2">
        <v>55048.893597031201</v>
      </c>
      <c r="L106" s="2">
        <v>55192.089370030088</v>
      </c>
      <c r="M106" s="2">
        <v>55543.946588156716</v>
      </c>
      <c r="N106" s="2">
        <v>55417.927246265252</v>
      </c>
      <c r="O106" s="29" t="s">
        <v>186</v>
      </c>
      <c r="P106" t="s">
        <v>63</v>
      </c>
      <c r="Q106" s="2">
        <v>53015.199999999997</v>
      </c>
      <c r="R106" s="2">
        <v>53203.31</v>
      </c>
      <c r="S106" s="2">
        <v>53280</v>
      </c>
      <c r="T106" s="2">
        <v>53572.5</v>
      </c>
      <c r="U106" s="2">
        <v>53796.04</v>
      </c>
      <c r="V106" s="2">
        <v>54026.080000000002</v>
      </c>
      <c r="W106" s="2"/>
      <c r="X106" s="2"/>
      <c r="Y106" s="2"/>
      <c r="Z106" s="2"/>
      <c r="AB106" s="29" t="s">
        <v>186</v>
      </c>
      <c r="AC106" t="s">
        <v>63</v>
      </c>
      <c r="AD106" s="5">
        <f t="shared" si="119"/>
        <v>99.999999999999986</v>
      </c>
      <c r="AE106" s="5">
        <f t="shared" si="120"/>
        <v>98.877285643047998</v>
      </c>
      <c r="AF106" s="5">
        <f t="shared" si="121"/>
        <v>98.395055255121804</v>
      </c>
      <c r="AG106" s="5">
        <f t="shared" si="122"/>
        <v>98.518146906911269</v>
      </c>
      <c r="AH106" s="5">
        <f t="shared" si="122"/>
        <v>98.214706893125197</v>
      </c>
      <c r="AI106" s="5">
        <f t="shared" si="122"/>
        <v>98.248321373600717</v>
      </c>
      <c r="AO106" s="29" t="s">
        <v>186</v>
      </c>
      <c r="AP106" t="s">
        <v>63</v>
      </c>
      <c r="AS106" s="2">
        <v>410.2</v>
      </c>
      <c r="AT106" s="2">
        <v>845.68421052631584</v>
      </c>
      <c r="AU106" s="2">
        <v>751.47619047619048</v>
      </c>
      <c r="AV106" s="2">
        <v>594.81818181818187</v>
      </c>
      <c r="AW106" s="2"/>
      <c r="AX106" s="2"/>
      <c r="AY106" s="2"/>
      <c r="AZ106" s="2"/>
      <c r="BA106" s="2"/>
      <c r="BB106" s="29" t="s">
        <v>186</v>
      </c>
      <c r="BC106" t="s">
        <v>63</v>
      </c>
      <c r="BD106" s="2">
        <f t="shared" si="123"/>
        <v>53015.199999999997</v>
      </c>
      <c r="BE106" s="2"/>
      <c r="BF106" s="2">
        <f t="shared" si="124"/>
        <v>52869.8</v>
      </c>
      <c r="BG106" s="2">
        <f t="shared" si="125"/>
        <v>52726.815789473687</v>
      </c>
      <c r="BH106" s="2">
        <f t="shared" si="125"/>
        <v>53044.56380952381</v>
      </c>
      <c r="BI106" s="2">
        <f t="shared" si="125"/>
        <v>53431.261818181818</v>
      </c>
      <c r="BO106" s="29" t="s">
        <v>186</v>
      </c>
      <c r="BP106" t="s">
        <v>63</v>
      </c>
      <c r="BQ106" s="5">
        <f t="shared" si="126"/>
        <v>99.999999999999986</v>
      </c>
      <c r="BR106" s="5"/>
      <c r="BS106" s="5">
        <f t="shared" si="127"/>
        <v>97.637516747883609</v>
      </c>
      <c r="BT106" s="5">
        <f t="shared" si="128"/>
        <v>96.962960173242209</v>
      </c>
      <c r="BU106" s="5">
        <f t="shared" si="128"/>
        <v>96.842746916428368</v>
      </c>
      <c r="BV106" s="5">
        <f t="shared" si="128"/>
        <v>97.166623647500032</v>
      </c>
    </row>
    <row r="107" spans="1:74" ht="34">
      <c r="A107" s="50"/>
      <c r="B107" s="17" t="s">
        <v>187</v>
      </c>
      <c r="C107" s="18" t="s">
        <v>64</v>
      </c>
      <c r="D107" s="2">
        <v>88884.55</v>
      </c>
      <c r="E107" s="2">
        <v>89111.750922631705</v>
      </c>
      <c r="F107" s="2">
        <v>89420.499483938271</v>
      </c>
      <c r="G107" s="2">
        <v>90091.869615709482</v>
      </c>
      <c r="H107" s="2">
        <v>90301.749880554446</v>
      </c>
      <c r="I107" s="2">
        <v>90547.565707439135</v>
      </c>
      <c r="J107" s="2">
        <v>89026.765441780823</v>
      </c>
      <c r="K107" s="2">
        <v>89448.801014087192</v>
      </c>
      <c r="L107" s="2">
        <v>89564.747297123133</v>
      </c>
      <c r="M107" s="2">
        <v>89630.561752192545</v>
      </c>
      <c r="N107" s="2">
        <v>89218.34425268881</v>
      </c>
      <c r="O107" s="29" t="s">
        <v>187</v>
      </c>
      <c r="P107" t="s">
        <v>64</v>
      </c>
      <c r="Q107" s="2">
        <v>88884.55</v>
      </c>
      <c r="R107" s="2">
        <v>88663.360000000001</v>
      </c>
      <c r="S107" s="2">
        <v>86838.55</v>
      </c>
      <c r="T107" s="2">
        <v>86681.75</v>
      </c>
      <c r="U107" s="2">
        <v>86852.72</v>
      </c>
      <c r="V107" s="2">
        <v>87461.82</v>
      </c>
      <c r="W107" s="2"/>
      <c r="X107" s="2"/>
      <c r="Y107" s="2"/>
      <c r="Z107" s="2"/>
      <c r="AB107" s="29" t="s">
        <v>187</v>
      </c>
      <c r="AC107" t="s">
        <v>64</v>
      </c>
      <c r="AD107" s="5">
        <f t="shared" si="119"/>
        <v>100</v>
      </c>
      <c r="AE107" s="5">
        <f t="shared" si="120"/>
        <v>99.496821779407071</v>
      </c>
      <c r="AF107" s="5">
        <f t="shared" si="121"/>
        <v>97.11257541744996</v>
      </c>
      <c r="AG107" s="5">
        <f t="shared" si="122"/>
        <v>96.214841993783139</v>
      </c>
      <c r="AH107" s="5">
        <f t="shared" si="122"/>
        <v>96.180550338042607</v>
      </c>
      <c r="AI107" s="5">
        <f t="shared" si="122"/>
        <v>96.592127371585846</v>
      </c>
      <c r="AO107" s="29" t="s">
        <v>187</v>
      </c>
      <c r="AP107" t="s">
        <v>64</v>
      </c>
      <c r="AS107" s="2">
        <v>12923.9</v>
      </c>
      <c r="AT107" s="2">
        <v>17272.947368421053</v>
      </c>
      <c r="AU107" s="2">
        <v>11364.619047619048</v>
      </c>
      <c r="AV107" s="2">
        <v>3209.318181818182</v>
      </c>
      <c r="AW107" s="2"/>
      <c r="AX107" s="2"/>
      <c r="AY107" s="2"/>
      <c r="AZ107" s="2"/>
      <c r="BA107" s="2"/>
      <c r="BB107" s="29" t="s">
        <v>187</v>
      </c>
      <c r="BC107" t="s">
        <v>64</v>
      </c>
      <c r="BD107" s="2">
        <f t="shared" si="123"/>
        <v>88884.55</v>
      </c>
      <c r="BE107" s="2"/>
      <c r="BF107" s="2">
        <f t="shared" si="124"/>
        <v>73914.650000000009</v>
      </c>
      <c r="BG107" s="2">
        <f t="shared" si="125"/>
        <v>69408.802631578947</v>
      </c>
      <c r="BH107" s="2">
        <f t="shared" si="125"/>
        <v>75488.100952380948</v>
      </c>
      <c r="BI107" s="2">
        <f t="shared" si="125"/>
        <v>84252.50181818183</v>
      </c>
      <c r="BO107" s="29" t="s">
        <v>187</v>
      </c>
      <c r="BP107" t="s">
        <v>64</v>
      </c>
      <c r="BQ107" s="5">
        <f t="shared" si="126"/>
        <v>100</v>
      </c>
      <c r="BR107" s="5"/>
      <c r="BS107" s="5">
        <f t="shared" si="127"/>
        <v>82.659625507098156</v>
      </c>
      <c r="BT107" s="5">
        <f t="shared" si="128"/>
        <v>77.042249125969974</v>
      </c>
      <c r="BU107" s="5">
        <f t="shared" si="128"/>
        <v>83.595391066321454</v>
      </c>
      <c r="BV107" s="5">
        <f t="shared" si="128"/>
        <v>93.04778230085526</v>
      </c>
    </row>
    <row r="108" spans="1:74" ht="34">
      <c r="A108" s="50"/>
      <c r="B108" s="17" t="s">
        <v>188</v>
      </c>
      <c r="C108" s="18" t="s">
        <v>65</v>
      </c>
      <c r="D108" s="2">
        <v>89430.5</v>
      </c>
      <c r="E108" s="2">
        <v>89965.728570855092</v>
      </c>
      <c r="F108" s="2">
        <v>90288.230963383539</v>
      </c>
      <c r="G108" s="2">
        <v>90706.007581061276</v>
      </c>
      <c r="H108" s="2">
        <v>91308.527808231345</v>
      </c>
      <c r="I108" s="2">
        <v>91914.213392844526</v>
      </c>
      <c r="J108" s="2">
        <v>90928.684915055768</v>
      </c>
      <c r="K108" s="2">
        <v>91008.334612250939</v>
      </c>
      <c r="L108" s="2">
        <v>91081.036703812148</v>
      </c>
      <c r="M108" s="2">
        <v>90827.454154654071</v>
      </c>
      <c r="N108" s="2">
        <v>89973.232389458295</v>
      </c>
      <c r="O108" s="29" t="s">
        <v>188</v>
      </c>
      <c r="P108" t="s">
        <v>65</v>
      </c>
      <c r="Q108" s="2">
        <v>89430.5</v>
      </c>
      <c r="R108" s="2">
        <v>89333.59</v>
      </c>
      <c r="S108" s="2">
        <v>86753.600000000006</v>
      </c>
      <c r="T108" s="2">
        <v>86485.9</v>
      </c>
      <c r="U108" s="2">
        <v>87191.13</v>
      </c>
      <c r="V108" s="2">
        <v>88076.95</v>
      </c>
      <c r="W108" s="2"/>
      <c r="X108" s="2"/>
      <c r="Y108" s="2"/>
      <c r="Z108" s="2"/>
      <c r="AB108" s="29" t="s">
        <v>188</v>
      </c>
      <c r="AC108" t="s">
        <v>65</v>
      </c>
      <c r="AD108" s="5">
        <f t="shared" si="119"/>
        <v>100</v>
      </c>
      <c r="AE108" s="5">
        <f t="shared" si="120"/>
        <v>99.297356247876948</v>
      </c>
      <c r="AF108" s="5">
        <f t="shared" si="121"/>
        <v>96.085169766127095</v>
      </c>
      <c r="AG108" s="5">
        <f t="shared" si="122"/>
        <v>95.347488337759884</v>
      </c>
      <c r="AH108" s="5">
        <f t="shared" si="122"/>
        <v>95.490675507463209</v>
      </c>
      <c r="AI108" s="5">
        <f t="shared" si="122"/>
        <v>95.825168653248511</v>
      </c>
      <c r="AO108" s="29" t="s">
        <v>188</v>
      </c>
      <c r="AP108" t="s">
        <v>65</v>
      </c>
      <c r="AS108" s="2">
        <v>6420.95</v>
      </c>
      <c r="AT108" s="2">
        <v>12910.894736842105</v>
      </c>
      <c r="AU108" s="2">
        <v>9462.6666666666679</v>
      </c>
      <c r="AV108" s="2">
        <v>1937.090909090909</v>
      </c>
      <c r="AW108" s="2"/>
      <c r="AX108" s="2"/>
      <c r="AY108" s="2"/>
      <c r="AZ108" s="2"/>
      <c r="BA108" s="2"/>
      <c r="BB108" s="29" t="s">
        <v>188</v>
      </c>
      <c r="BC108" t="s">
        <v>65</v>
      </c>
      <c r="BD108" s="2">
        <f t="shared" si="123"/>
        <v>89430.5</v>
      </c>
      <c r="BE108" s="2"/>
      <c r="BF108" s="2">
        <f t="shared" si="124"/>
        <v>80332.650000000009</v>
      </c>
      <c r="BG108" s="2">
        <f t="shared" si="125"/>
        <v>73575.005263157887</v>
      </c>
      <c r="BH108" s="2">
        <f t="shared" si="125"/>
        <v>77728.463333333333</v>
      </c>
      <c r="BI108" s="2">
        <f t="shared" si="125"/>
        <v>86139.859090909085</v>
      </c>
      <c r="BO108" s="29" t="s">
        <v>188</v>
      </c>
      <c r="BP108" t="s">
        <v>65</v>
      </c>
      <c r="BQ108" s="5">
        <f t="shared" si="126"/>
        <v>100</v>
      </c>
      <c r="BR108" s="5"/>
      <c r="BS108" s="5">
        <f t="shared" si="127"/>
        <v>88.973556290607775</v>
      </c>
      <c r="BT108" s="5">
        <f t="shared" si="128"/>
        <v>81.113707046808429</v>
      </c>
      <c r="BU108" s="5">
        <f t="shared" si="128"/>
        <v>85.127276935820021</v>
      </c>
      <c r="BV108" s="5">
        <f t="shared" si="128"/>
        <v>93.71766989153717</v>
      </c>
    </row>
    <row r="109" spans="1:74" ht="34">
      <c r="A109" s="50"/>
      <c r="B109" s="17" t="s">
        <v>189</v>
      </c>
      <c r="C109" s="18" t="s">
        <v>66</v>
      </c>
      <c r="D109" s="2">
        <v>71748.7</v>
      </c>
      <c r="E109" s="2">
        <v>72127.859375650136</v>
      </c>
      <c r="F109" s="2">
        <v>72270.744607684392</v>
      </c>
      <c r="G109" s="2">
        <v>72371.108583758745</v>
      </c>
      <c r="H109" s="2">
        <v>72540.522738594926</v>
      </c>
      <c r="I109" s="2">
        <v>72934.520158088155</v>
      </c>
      <c r="J109" s="2">
        <v>72179.161122979989</v>
      </c>
      <c r="K109" s="2">
        <v>72390.050767388224</v>
      </c>
      <c r="L109" s="2">
        <v>72035.930590723307</v>
      </c>
      <c r="M109" s="2">
        <v>71726.403471352794</v>
      </c>
      <c r="N109" s="2">
        <v>71178.816512930513</v>
      </c>
      <c r="O109" s="29" t="s">
        <v>189</v>
      </c>
      <c r="P109" t="s">
        <v>66</v>
      </c>
      <c r="Q109" s="2">
        <v>71748.7</v>
      </c>
      <c r="R109" s="2">
        <v>71237.13</v>
      </c>
      <c r="S109" s="2">
        <v>69383.350000000006</v>
      </c>
      <c r="T109" s="2">
        <v>69015.149999999994</v>
      </c>
      <c r="U109" s="2">
        <v>68722.899999999994</v>
      </c>
      <c r="V109" s="2">
        <v>68767.86</v>
      </c>
      <c r="W109" s="2"/>
      <c r="X109" s="2"/>
      <c r="Y109" s="2"/>
      <c r="Z109" s="2"/>
      <c r="AB109" s="29" t="s">
        <v>189</v>
      </c>
      <c r="AC109" t="s">
        <v>66</v>
      </c>
      <c r="AD109" s="5">
        <f t="shared" si="119"/>
        <v>100</v>
      </c>
      <c r="AE109" s="5">
        <f t="shared" si="120"/>
        <v>98.765068888276417</v>
      </c>
      <c r="AF109" s="5">
        <f t="shared" si="121"/>
        <v>96.004753204967855</v>
      </c>
      <c r="AG109" s="5">
        <f t="shared" si="122"/>
        <v>95.362847620504894</v>
      </c>
      <c r="AH109" s="5">
        <f t="shared" si="122"/>
        <v>94.737254992837563</v>
      </c>
      <c r="AI109" s="5">
        <f t="shared" si="122"/>
        <v>94.287121997845773</v>
      </c>
      <c r="AO109" s="29" t="s">
        <v>189</v>
      </c>
      <c r="AP109" t="s">
        <v>66</v>
      </c>
      <c r="AS109" s="2">
        <v>4523.95</v>
      </c>
      <c r="AT109" s="2">
        <v>9177.8421052631584</v>
      </c>
      <c r="AU109" s="2">
        <v>6946.1904761904761</v>
      </c>
      <c r="AV109" s="2">
        <v>1813.6363636363637</v>
      </c>
      <c r="AW109" s="2"/>
      <c r="AX109" s="2"/>
      <c r="AY109" s="2"/>
      <c r="AZ109" s="2"/>
      <c r="BA109" s="2"/>
      <c r="BB109" s="29" t="s">
        <v>189</v>
      </c>
      <c r="BC109" t="s">
        <v>66</v>
      </c>
      <c r="BD109" s="2">
        <f t="shared" si="123"/>
        <v>71748.7</v>
      </c>
      <c r="BE109" s="2"/>
      <c r="BF109" s="2">
        <f t="shared" si="124"/>
        <v>64859.400000000009</v>
      </c>
      <c r="BG109" s="2">
        <f t="shared" si="125"/>
        <v>59837.307894736834</v>
      </c>
      <c r="BH109" s="2">
        <f t="shared" si="125"/>
        <v>61776.709523809521</v>
      </c>
      <c r="BI109" s="2">
        <f t="shared" si="125"/>
        <v>66954.223636363633</v>
      </c>
      <c r="BO109" s="29" t="s">
        <v>189</v>
      </c>
      <c r="BP109" t="s">
        <v>66</v>
      </c>
      <c r="BQ109" s="5">
        <f t="shared" si="126"/>
        <v>100</v>
      </c>
      <c r="BR109" s="5"/>
      <c r="BS109" s="5">
        <f t="shared" si="127"/>
        <v>89.745028022173784</v>
      </c>
      <c r="BT109" s="5">
        <f t="shared" si="128"/>
        <v>82.681209484975753</v>
      </c>
      <c r="BU109" s="5">
        <f t="shared" si="128"/>
        <v>85.161654743551281</v>
      </c>
      <c r="BV109" s="5">
        <f t="shared" si="128"/>
        <v>91.80045812495645</v>
      </c>
    </row>
    <row r="110" spans="1:74" ht="34">
      <c r="A110" s="50"/>
      <c r="B110" s="17" t="s">
        <v>190</v>
      </c>
      <c r="C110" s="18" t="s">
        <v>67</v>
      </c>
      <c r="D110" s="2">
        <v>224550.9</v>
      </c>
      <c r="E110" s="2">
        <v>225590.97821866884</v>
      </c>
      <c r="F110" s="2">
        <v>226100.1267193635</v>
      </c>
      <c r="G110" s="2">
        <v>227237.40738417779</v>
      </c>
      <c r="H110" s="2">
        <v>228415.46007875694</v>
      </c>
      <c r="I110" s="2">
        <v>229805.58353770623</v>
      </c>
      <c r="J110" s="2">
        <v>226350.96202803496</v>
      </c>
      <c r="K110" s="2">
        <v>227321.86229762965</v>
      </c>
      <c r="L110" s="2">
        <v>227809.97235066618</v>
      </c>
      <c r="M110" s="2">
        <v>227647.24557899026</v>
      </c>
      <c r="N110" s="2">
        <v>225154.43042976377</v>
      </c>
      <c r="O110" s="29" t="s">
        <v>190</v>
      </c>
      <c r="P110" t="s">
        <v>67</v>
      </c>
      <c r="Q110" s="2">
        <v>224550.9</v>
      </c>
      <c r="R110" s="2">
        <v>221721.45</v>
      </c>
      <c r="S110" s="2">
        <v>213082.5</v>
      </c>
      <c r="T110" s="2">
        <v>213677.65</v>
      </c>
      <c r="U110" s="2">
        <v>215554.18</v>
      </c>
      <c r="V110" s="2">
        <v>218026.52</v>
      </c>
      <c r="W110" s="2"/>
      <c r="X110" s="2"/>
      <c r="Y110" s="2"/>
      <c r="Z110" s="2"/>
      <c r="AB110" s="29" t="s">
        <v>190</v>
      </c>
      <c r="AC110" t="s">
        <v>67</v>
      </c>
      <c r="AD110" s="5">
        <f t="shared" si="119"/>
        <v>100</v>
      </c>
      <c r="AE110" s="5">
        <f t="shared" si="120"/>
        <v>98.284714996484453</v>
      </c>
      <c r="AF110" s="5">
        <f t="shared" si="121"/>
        <v>94.242538954645951</v>
      </c>
      <c r="AG110" s="5">
        <f t="shared" si="122"/>
        <v>94.032779400069003</v>
      </c>
      <c r="AH110" s="5">
        <f t="shared" si="122"/>
        <v>94.369347821586857</v>
      </c>
      <c r="AI110" s="5">
        <f t="shared" si="122"/>
        <v>94.874335359317527</v>
      </c>
      <c r="AO110" s="29" t="s">
        <v>190</v>
      </c>
      <c r="AP110" t="s">
        <v>67</v>
      </c>
      <c r="AS110" s="2">
        <v>23830.55</v>
      </c>
      <c r="AT110" s="2">
        <v>36513.631578947374</v>
      </c>
      <c r="AU110" s="2">
        <v>27402.809523809527</v>
      </c>
      <c r="AV110" s="2">
        <v>9112.7272727272721</v>
      </c>
      <c r="AW110" s="2"/>
      <c r="AX110" s="2"/>
      <c r="AY110" s="2"/>
      <c r="AZ110" s="2"/>
      <c r="BA110" s="2"/>
      <c r="BB110" s="29" t="s">
        <v>190</v>
      </c>
      <c r="BC110" t="s">
        <v>67</v>
      </c>
      <c r="BD110" s="2">
        <f t="shared" si="123"/>
        <v>224550.9</v>
      </c>
      <c r="BE110" s="2"/>
      <c r="BF110" s="2">
        <f t="shared" si="124"/>
        <v>189251.95</v>
      </c>
      <c r="BG110" s="2">
        <f t="shared" si="125"/>
        <v>177164.01842105261</v>
      </c>
      <c r="BH110" s="2">
        <f t="shared" si="125"/>
        <v>188151.37047619047</v>
      </c>
      <c r="BI110" s="2">
        <f t="shared" si="125"/>
        <v>208913.79272727272</v>
      </c>
      <c r="BO110" s="29" t="s">
        <v>190</v>
      </c>
      <c r="BP110" t="s">
        <v>67</v>
      </c>
      <c r="BQ110" s="5">
        <f t="shared" si="126"/>
        <v>100</v>
      </c>
      <c r="BR110" s="5"/>
      <c r="BS110" s="5">
        <f t="shared" si="127"/>
        <v>83.702717351813064</v>
      </c>
      <c r="BT110" s="5">
        <f t="shared" si="128"/>
        <v>77.964284340531648</v>
      </c>
      <c r="BU110" s="5">
        <f t="shared" si="128"/>
        <v>82.372432413863947</v>
      </c>
      <c r="BV110" s="5">
        <f t="shared" si="128"/>
        <v>90.908928108352256</v>
      </c>
    </row>
    <row r="111" spans="1:74" ht="34">
      <c r="A111" s="50"/>
      <c r="B111" s="17" t="s">
        <v>191</v>
      </c>
      <c r="C111" s="18" t="s">
        <v>68</v>
      </c>
      <c r="D111" s="2">
        <v>26894.25</v>
      </c>
      <c r="E111" s="2">
        <v>26911.337999204829</v>
      </c>
      <c r="F111" s="2">
        <v>26904.026209318614</v>
      </c>
      <c r="G111" s="2">
        <v>26889.01565459399</v>
      </c>
      <c r="H111" s="2">
        <v>27085.293423767958</v>
      </c>
      <c r="I111" s="2">
        <v>27481.464122853518</v>
      </c>
      <c r="J111" s="2">
        <v>27146.771523410138</v>
      </c>
      <c r="K111" s="2">
        <v>27214.909665650619</v>
      </c>
      <c r="L111" s="2">
        <v>27317.855186485922</v>
      </c>
      <c r="M111" s="2">
        <v>27420.485017228646</v>
      </c>
      <c r="N111" s="2">
        <v>27374.516466328405</v>
      </c>
      <c r="O111" s="29" t="s">
        <v>191</v>
      </c>
      <c r="P111" t="s">
        <v>68</v>
      </c>
      <c r="Q111" s="2">
        <v>26894.25</v>
      </c>
      <c r="R111" s="2">
        <v>27128.63</v>
      </c>
      <c r="S111" s="2">
        <v>26790.7</v>
      </c>
      <c r="T111" s="2">
        <v>26711.55</v>
      </c>
      <c r="U111" s="2">
        <v>26729.81</v>
      </c>
      <c r="V111" s="2">
        <v>26789</v>
      </c>
      <c r="W111" s="2"/>
      <c r="X111" s="2"/>
      <c r="Y111" s="2"/>
      <c r="Z111" s="2"/>
      <c r="AB111" s="29" t="s">
        <v>191</v>
      </c>
      <c r="AC111" t="s">
        <v>68</v>
      </c>
      <c r="AD111" s="5">
        <f t="shared" si="119"/>
        <v>100</v>
      </c>
      <c r="AE111" s="5">
        <f t="shared" si="120"/>
        <v>100.80743663061864</v>
      </c>
      <c r="AF111" s="5">
        <f t="shared" si="121"/>
        <v>99.578776022455102</v>
      </c>
      <c r="AG111" s="5">
        <f t="shared" si="122"/>
        <v>99.340006875396085</v>
      </c>
      <c r="AH111" s="5">
        <f t="shared" si="122"/>
        <v>98.687540805978443</v>
      </c>
      <c r="AI111" s="5">
        <f t="shared" si="122"/>
        <v>97.48025025246865</v>
      </c>
      <c r="AO111" s="29" t="s">
        <v>191</v>
      </c>
      <c r="AP111" t="s">
        <v>68</v>
      </c>
      <c r="AS111" s="2">
        <v>1824.15</v>
      </c>
      <c r="AT111" s="2">
        <v>4112.4210526315783</v>
      </c>
      <c r="AU111" s="2">
        <v>3751.1428571428569</v>
      </c>
      <c r="AV111" s="2">
        <v>981.09090909090912</v>
      </c>
      <c r="AW111" s="2"/>
      <c r="AX111" s="2"/>
      <c r="AY111" s="2"/>
      <c r="AZ111" s="2"/>
      <c r="BA111" s="2"/>
      <c r="BB111" s="29" t="s">
        <v>191</v>
      </c>
      <c r="BC111" t="s">
        <v>68</v>
      </c>
      <c r="BD111" s="2">
        <f t="shared" si="123"/>
        <v>26894.25</v>
      </c>
      <c r="BE111" s="2"/>
      <c r="BF111" s="2">
        <f t="shared" si="124"/>
        <v>24966.55</v>
      </c>
      <c r="BG111" s="2">
        <f t="shared" si="125"/>
        <v>22599.128947368423</v>
      </c>
      <c r="BH111" s="2">
        <f t="shared" si="125"/>
        <v>22978.667142857143</v>
      </c>
      <c r="BI111" s="2">
        <f t="shared" si="125"/>
        <v>25807.909090909092</v>
      </c>
      <c r="BO111" s="29" t="s">
        <v>191</v>
      </c>
      <c r="BP111" t="s">
        <v>68</v>
      </c>
      <c r="BQ111" s="5">
        <f t="shared" si="126"/>
        <v>100</v>
      </c>
      <c r="BR111" s="5"/>
      <c r="BS111" s="5">
        <f t="shared" si="127"/>
        <v>92.798564072735175</v>
      </c>
      <c r="BT111" s="5">
        <f t="shared" si="128"/>
        <v>84.045951096418662</v>
      </c>
      <c r="BU111" s="5">
        <f t="shared" si="128"/>
        <v>84.838169494198056</v>
      </c>
      <c r="BV111" s="5">
        <f t="shared" si="128"/>
        <v>93.910240646339133</v>
      </c>
    </row>
    <row r="112" spans="1:74" ht="34">
      <c r="A112" s="50"/>
      <c r="B112" s="17" t="s">
        <v>192</v>
      </c>
      <c r="C112" s="18" t="s">
        <v>69</v>
      </c>
      <c r="D112" s="2">
        <v>43561.75</v>
      </c>
      <c r="E112" s="2">
        <v>43643.192595973203</v>
      </c>
      <c r="F112" s="2">
        <v>43622.721224417401</v>
      </c>
      <c r="G112" s="2">
        <v>43785.960728563827</v>
      </c>
      <c r="H112" s="2">
        <v>44236.862371091505</v>
      </c>
      <c r="I112" s="2">
        <v>44567.288023612178</v>
      </c>
      <c r="J112" s="2">
        <v>44211.07631653564</v>
      </c>
      <c r="K112" s="2">
        <v>44196.549516335464</v>
      </c>
      <c r="L112" s="2">
        <v>44012.19891027212</v>
      </c>
      <c r="M112" s="2">
        <v>44114.427821978912</v>
      </c>
      <c r="N112" s="2">
        <v>43736.996750924343</v>
      </c>
      <c r="O112" s="29" t="s">
        <v>192</v>
      </c>
      <c r="P112" t="s">
        <v>69</v>
      </c>
      <c r="Q112" s="2">
        <v>43561.75</v>
      </c>
      <c r="R112" s="2">
        <v>43445.22</v>
      </c>
      <c r="S112" s="2">
        <v>42595.3</v>
      </c>
      <c r="T112" s="2">
        <v>42349.1</v>
      </c>
      <c r="U112" s="2">
        <v>42434.720000000001</v>
      </c>
      <c r="V112" s="2">
        <v>43033.08</v>
      </c>
      <c r="W112" s="2"/>
      <c r="X112" s="2"/>
      <c r="Y112" s="2"/>
      <c r="Z112" s="2"/>
      <c r="AB112" s="29" t="s">
        <v>192</v>
      </c>
      <c r="AC112" t="s">
        <v>69</v>
      </c>
      <c r="AD112" s="5">
        <f t="shared" si="119"/>
        <v>100</v>
      </c>
      <c r="AE112" s="5">
        <f t="shared" si="120"/>
        <v>99.546383790466621</v>
      </c>
      <c r="AF112" s="5">
        <f t="shared" si="121"/>
        <v>97.644756687388153</v>
      </c>
      <c r="AG112" s="5">
        <f t="shared" si="122"/>
        <v>96.718444212127366</v>
      </c>
      <c r="AH112" s="5">
        <f t="shared" si="122"/>
        <v>95.926152365930022</v>
      </c>
      <c r="AI112" s="5">
        <f t="shared" si="122"/>
        <v>96.55754682044072</v>
      </c>
      <c r="AO112" s="29" t="s">
        <v>192</v>
      </c>
      <c r="AP112" t="s">
        <v>69</v>
      </c>
      <c r="AS112" s="2">
        <v>2503.3000000000002</v>
      </c>
      <c r="AT112" s="2">
        <v>5432.4210526315783</v>
      </c>
      <c r="AU112" s="2">
        <v>3921.0476190476193</v>
      </c>
      <c r="AV112" s="2">
        <v>938.59090909090912</v>
      </c>
      <c r="AW112" s="2"/>
      <c r="AX112" s="2"/>
      <c r="AY112" s="2"/>
      <c r="AZ112" s="2"/>
      <c r="BA112" s="2"/>
      <c r="BB112" s="29" t="s">
        <v>192</v>
      </c>
      <c r="BC112" t="s">
        <v>69</v>
      </c>
      <c r="BD112" s="2">
        <f t="shared" si="123"/>
        <v>43561.75</v>
      </c>
      <c r="BE112" s="2"/>
      <c r="BF112" s="2">
        <f t="shared" si="124"/>
        <v>40092</v>
      </c>
      <c r="BG112" s="2">
        <f t="shared" si="125"/>
        <v>36916.678947368418</v>
      </c>
      <c r="BH112" s="2">
        <f t="shared" si="125"/>
        <v>38513.672380952383</v>
      </c>
      <c r="BI112" s="2">
        <f t="shared" si="125"/>
        <v>42094.48909090909</v>
      </c>
      <c r="BO112" s="29" t="s">
        <v>192</v>
      </c>
      <c r="BP112" t="s">
        <v>69</v>
      </c>
      <c r="BQ112" s="5">
        <f t="shared" si="126"/>
        <v>100</v>
      </c>
      <c r="BR112" s="5"/>
      <c r="BS112" s="5">
        <f t="shared" si="127"/>
        <v>91.906233436805607</v>
      </c>
      <c r="BT112" s="5">
        <f t="shared" si="128"/>
        <v>84.311679664221174</v>
      </c>
      <c r="BU112" s="5">
        <f t="shared" si="128"/>
        <v>87.062396193182124</v>
      </c>
      <c r="BV112" s="5">
        <f t="shared" si="128"/>
        <v>94.451538241696525</v>
      </c>
    </row>
    <row r="113" spans="1:74" ht="34">
      <c r="A113" s="50"/>
      <c r="B113" s="17" t="s">
        <v>193</v>
      </c>
      <c r="C113" s="18" t="s">
        <v>70</v>
      </c>
      <c r="D113" s="2">
        <v>116636.25</v>
      </c>
      <c r="E113" s="2">
        <v>117387.16823602607</v>
      </c>
      <c r="F113" s="2">
        <v>117860.13573956824</v>
      </c>
      <c r="G113" s="2">
        <v>118286.72730365144</v>
      </c>
      <c r="H113" s="2">
        <v>118890.40726772</v>
      </c>
      <c r="I113" s="2">
        <v>119563.39197234754</v>
      </c>
      <c r="J113" s="2">
        <v>118161.18805223849</v>
      </c>
      <c r="K113" s="2">
        <v>118526.10764598702</v>
      </c>
      <c r="L113" s="2">
        <v>118612.92405511667</v>
      </c>
      <c r="M113" s="2">
        <v>118686.17222423365</v>
      </c>
      <c r="N113" s="2">
        <v>117978.80448143171</v>
      </c>
      <c r="O113" s="29" t="s">
        <v>193</v>
      </c>
      <c r="P113" t="s">
        <v>70</v>
      </c>
      <c r="Q113" s="2">
        <v>116636.25</v>
      </c>
      <c r="R113" s="2">
        <v>115918.45</v>
      </c>
      <c r="S113" s="2">
        <v>113382</v>
      </c>
      <c r="T113" s="2">
        <v>112561.05</v>
      </c>
      <c r="U113" s="2">
        <v>112080.9</v>
      </c>
      <c r="V113" s="2">
        <v>112326.21</v>
      </c>
      <c r="W113" s="2"/>
      <c r="X113" s="2"/>
      <c r="Y113" s="2"/>
      <c r="Z113" s="2"/>
      <c r="AB113" s="29" t="s">
        <v>193</v>
      </c>
      <c r="AC113" t="s">
        <v>70</v>
      </c>
      <c r="AD113" s="5">
        <f t="shared" si="119"/>
        <v>100</v>
      </c>
      <c r="AE113" s="5">
        <f t="shared" si="120"/>
        <v>98.748825567481973</v>
      </c>
      <c r="AF113" s="5">
        <f t="shared" si="121"/>
        <v>96.200466161464945</v>
      </c>
      <c r="AG113" s="5">
        <f t="shared" si="122"/>
        <v>95.159493009766706</v>
      </c>
      <c r="AH113" s="5">
        <f t="shared" si="122"/>
        <v>94.272450213425373</v>
      </c>
      <c r="AI113" s="5">
        <f t="shared" si="122"/>
        <v>93.94699175645556</v>
      </c>
      <c r="AO113" s="29" t="s">
        <v>193</v>
      </c>
      <c r="AP113" t="s">
        <v>70</v>
      </c>
      <c r="AS113" s="2">
        <v>7656.95</v>
      </c>
      <c r="AT113" s="2">
        <v>15067.78947368421</v>
      </c>
      <c r="AU113" s="2">
        <v>12676.761904761905</v>
      </c>
      <c r="AV113" s="2">
        <v>3735.8636363636365</v>
      </c>
      <c r="AW113" s="2"/>
      <c r="AX113" s="2"/>
      <c r="AY113" s="2"/>
      <c r="AZ113" s="2"/>
      <c r="BA113" s="2"/>
      <c r="BB113" s="29" t="s">
        <v>193</v>
      </c>
      <c r="BC113" t="s">
        <v>70</v>
      </c>
      <c r="BD113" s="2">
        <f t="shared" si="123"/>
        <v>116636.25</v>
      </c>
      <c r="BE113" s="2"/>
      <c r="BF113" s="2">
        <f t="shared" si="124"/>
        <v>105725.05</v>
      </c>
      <c r="BG113" s="2">
        <f t="shared" si="125"/>
        <v>97493.260526315789</v>
      </c>
      <c r="BH113" s="2">
        <f t="shared" si="125"/>
        <v>99404.138095238086</v>
      </c>
      <c r="BI113" s="2">
        <f t="shared" si="125"/>
        <v>108590.34636363637</v>
      </c>
      <c r="BO113" s="29" t="s">
        <v>193</v>
      </c>
      <c r="BP113" t="s">
        <v>70</v>
      </c>
      <c r="BQ113" s="5">
        <f t="shared" si="126"/>
        <v>100</v>
      </c>
      <c r="BR113" s="5"/>
      <c r="BS113" s="5">
        <f t="shared" si="127"/>
        <v>89.703825077562485</v>
      </c>
      <c r="BT113" s="5">
        <f t="shared" si="128"/>
        <v>82.421132741328478</v>
      </c>
      <c r="BU113" s="5">
        <f t="shared" si="128"/>
        <v>83.609889460129182</v>
      </c>
      <c r="BV113" s="5">
        <f t="shared" si="128"/>
        <v>90.822403557061179</v>
      </c>
    </row>
    <row r="114" spans="1:74" ht="34">
      <c r="A114" s="50"/>
      <c r="B114" s="17" t="s">
        <v>194</v>
      </c>
      <c r="C114" s="18" t="s">
        <v>71</v>
      </c>
      <c r="D114" s="2">
        <v>160701.25</v>
      </c>
      <c r="E114" s="2">
        <v>161147.65403147388</v>
      </c>
      <c r="F114" s="2">
        <v>161257.59728539851</v>
      </c>
      <c r="G114" s="2">
        <v>161064.05261426306</v>
      </c>
      <c r="H114" s="2">
        <v>161741.91452920646</v>
      </c>
      <c r="I114" s="2">
        <v>162439.67961516423</v>
      </c>
      <c r="J114" s="2">
        <v>161293.97169712515</v>
      </c>
      <c r="K114" s="2">
        <v>161584.37981702221</v>
      </c>
      <c r="L114" s="2">
        <v>161741.18562365559</v>
      </c>
      <c r="M114" s="2">
        <v>162266.52405207703</v>
      </c>
      <c r="N114" s="2">
        <v>161366.63953107275</v>
      </c>
      <c r="O114" s="29" t="s">
        <v>194</v>
      </c>
      <c r="P114" t="s">
        <v>71</v>
      </c>
      <c r="Q114" s="2">
        <v>160701.25</v>
      </c>
      <c r="R114" s="2">
        <v>160570.45000000001</v>
      </c>
      <c r="S114" s="2">
        <v>158212.45000000001</v>
      </c>
      <c r="T114" s="2">
        <v>157147.4</v>
      </c>
      <c r="U114" s="2">
        <v>156430.59</v>
      </c>
      <c r="V114" s="2">
        <v>155961.95000000001</v>
      </c>
      <c r="W114" s="2"/>
      <c r="X114" s="2"/>
      <c r="Y114" s="2"/>
      <c r="Z114" s="2"/>
      <c r="AB114" s="29" t="s">
        <v>194</v>
      </c>
      <c r="AC114" t="s">
        <v>71</v>
      </c>
      <c r="AD114" s="5">
        <f t="shared" si="119"/>
        <v>100</v>
      </c>
      <c r="AE114" s="5">
        <f t="shared" si="120"/>
        <v>99.641816671211899</v>
      </c>
      <c r="AF114" s="5">
        <f t="shared" si="121"/>
        <v>98.111625537859709</v>
      </c>
      <c r="AG114" s="5">
        <f t="shared" si="122"/>
        <v>97.568263960398937</v>
      </c>
      <c r="AH114" s="5">
        <f t="shared" si="122"/>
        <v>96.716173080634974</v>
      </c>
      <c r="AI114" s="5">
        <f t="shared" si="122"/>
        <v>96.012224580527004</v>
      </c>
      <c r="AO114" s="29" t="s">
        <v>194</v>
      </c>
      <c r="AP114" t="s">
        <v>71</v>
      </c>
      <c r="AS114" s="2">
        <v>39957.15</v>
      </c>
      <c r="AT114" s="2">
        <v>55280.105263157893</v>
      </c>
      <c r="AU114" s="2">
        <v>30648.761904761905</v>
      </c>
      <c r="AV114" s="2">
        <v>7914.272727272727</v>
      </c>
      <c r="AW114" s="2"/>
      <c r="AX114" s="2"/>
      <c r="AY114" s="2"/>
      <c r="AZ114" s="2"/>
      <c r="BA114" s="2"/>
      <c r="BB114" s="29" t="s">
        <v>194</v>
      </c>
      <c r="BC114" t="s">
        <v>71</v>
      </c>
      <c r="BD114" s="2">
        <f t="shared" si="123"/>
        <v>160701.25</v>
      </c>
      <c r="BE114" s="2"/>
      <c r="BF114" s="2">
        <f t="shared" si="124"/>
        <v>118255.30000000002</v>
      </c>
      <c r="BG114" s="2">
        <f t="shared" si="125"/>
        <v>101867.2947368421</v>
      </c>
      <c r="BH114" s="2">
        <f t="shared" si="125"/>
        <v>125781.82809523809</v>
      </c>
      <c r="BI114" s="2">
        <f t="shared" si="125"/>
        <v>148047.67727272728</v>
      </c>
      <c r="BO114" s="29" t="s">
        <v>194</v>
      </c>
      <c r="BP114" t="s">
        <v>71</v>
      </c>
      <c r="BQ114" s="5">
        <f t="shared" si="126"/>
        <v>100</v>
      </c>
      <c r="BR114" s="5"/>
      <c r="BS114" s="5">
        <f t="shared" si="127"/>
        <v>73.333165066764735</v>
      </c>
      <c r="BT114" s="5">
        <f t="shared" si="128"/>
        <v>63.246449523288121</v>
      </c>
      <c r="BU114" s="5">
        <f t="shared" si="128"/>
        <v>77.766995933836995</v>
      </c>
      <c r="BV114" s="5">
        <f t="shared" si="128"/>
        <v>91.140094355927673</v>
      </c>
    </row>
    <row r="115" spans="1:74" ht="34">
      <c r="A115" s="50"/>
      <c r="B115" s="17" t="s">
        <v>195</v>
      </c>
      <c r="C115" s="18" t="s">
        <v>72</v>
      </c>
      <c r="D115" s="2">
        <v>55920.85</v>
      </c>
      <c r="E115" s="2">
        <v>56282.490228224124</v>
      </c>
      <c r="F115" s="2">
        <v>56304.469515960591</v>
      </c>
      <c r="G115" s="2">
        <v>55133.627991609872</v>
      </c>
      <c r="H115" s="2">
        <v>54892.997994646939</v>
      </c>
      <c r="I115" s="2">
        <v>54800.661149601357</v>
      </c>
      <c r="J115" s="2">
        <v>54335.133280291193</v>
      </c>
      <c r="K115" s="2">
        <v>54739.361482222484</v>
      </c>
      <c r="L115" s="2">
        <v>54981.550786991393</v>
      </c>
      <c r="M115" s="2">
        <v>55198.155525466078</v>
      </c>
      <c r="N115" s="2">
        <v>55153.96851636553</v>
      </c>
      <c r="O115" s="29" t="s">
        <v>195</v>
      </c>
      <c r="P115" t="s">
        <v>72</v>
      </c>
      <c r="Q115" s="2">
        <v>55920.85</v>
      </c>
      <c r="R115" s="2">
        <v>55461.27</v>
      </c>
      <c r="S115" s="2">
        <v>54611.199999999997</v>
      </c>
      <c r="T115" s="2">
        <v>54650.5</v>
      </c>
      <c r="U115" s="2">
        <v>54730.68</v>
      </c>
      <c r="V115" s="2">
        <v>54628.86</v>
      </c>
      <c r="W115" s="2"/>
      <c r="X115" s="2"/>
      <c r="Y115" s="2"/>
      <c r="Z115" s="2"/>
      <c r="AB115" s="29" t="s">
        <v>195</v>
      </c>
      <c r="AC115" t="s">
        <v>72</v>
      </c>
      <c r="AD115" s="5">
        <f t="shared" si="119"/>
        <v>100</v>
      </c>
      <c r="AE115" s="5">
        <f t="shared" si="120"/>
        <v>98.54089571215826</v>
      </c>
      <c r="AF115" s="5">
        <f t="shared" si="121"/>
        <v>96.992655235867915</v>
      </c>
      <c r="AG115" s="5">
        <f t="shared" si="122"/>
        <v>99.123714492934525</v>
      </c>
      <c r="AH115" s="5">
        <f t="shared" si="122"/>
        <v>99.704301093806592</v>
      </c>
      <c r="AI115" s="5">
        <f t="shared" si="122"/>
        <v>99.686498034882547</v>
      </c>
      <c r="AO115" s="29" t="s">
        <v>195</v>
      </c>
      <c r="AP115" t="s">
        <v>72</v>
      </c>
      <c r="AS115" s="2">
        <v>2478.5500000000002</v>
      </c>
      <c r="AT115" s="2">
        <v>3044.3684210526317</v>
      </c>
      <c r="AU115" s="2">
        <v>2899.4761904761904</v>
      </c>
      <c r="AV115" s="2">
        <v>965.72727272727275</v>
      </c>
      <c r="AW115" s="2"/>
      <c r="AX115" s="2"/>
      <c r="AY115" s="2"/>
      <c r="AZ115" s="2"/>
      <c r="BA115" s="2"/>
      <c r="BB115" s="29" t="s">
        <v>195</v>
      </c>
      <c r="BC115" t="s">
        <v>72</v>
      </c>
      <c r="BD115" s="2">
        <f t="shared" si="123"/>
        <v>55920.85</v>
      </c>
      <c r="BE115" s="2"/>
      <c r="BF115" s="2">
        <f t="shared" si="124"/>
        <v>52132.649999999994</v>
      </c>
      <c r="BG115" s="2">
        <f t="shared" si="125"/>
        <v>51606.131578947367</v>
      </c>
      <c r="BH115" s="2">
        <f t="shared" si="125"/>
        <v>51831.203809523809</v>
      </c>
      <c r="BI115" s="2">
        <f t="shared" si="125"/>
        <v>53663.132727272729</v>
      </c>
      <c r="BO115" s="29" t="s">
        <v>195</v>
      </c>
      <c r="BP115" t="s">
        <v>72</v>
      </c>
      <c r="BQ115" s="5">
        <f t="shared" si="126"/>
        <v>100</v>
      </c>
      <c r="BR115" s="5"/>
      <c r="BS115" s="5">
        <f t="shared" si="127"/>
        <v>92.590606834901422</v>
      </c>
      <c r="BT115" s="5">
        <f t="shared" si="128"/>
        <v>93.601914945268419</v>
      </c>
      <c r="BU115" s="5">
        <f t="shared" si="128"/>
        <v>94.422250019170548</v>
      </c>
      <c r="BV115" s="5">
        <f t="shared" si="128"/>
        <v>97.924243250965034</v>
      </c>
    </row>
    <row r="116" spans="1:74" ht="17">
      <c r="A116" s="50"/>
      <c r="B116" s="17" t="s">
        <v>196</v>
      </c>
      <c r="C116" s="18" t="s">
        <v>38</v>
      </c>
      <c r="D116" s="2">
        <v>50981.8</v>
      </c>
      <c r="E116" s="2">
        <v>51369.401439694768</v>
      </c>
      <c r="F116" s="2">
        <v>51620.129437773103</v>
      </c>
      <c r="G116" s="2">
        <v>51804.361821914965</v>
      </c>
      <c r="H116" s="2">
        <v>52138.130575224059</v>
      </c>
      <c r="I116" s="2">
        <v>52345.859499090999</v>
      </c>
      <c r="J116" s="2">
        <v>50597.98930827991</v>
      </c>
      <c r="K116" s="2">
        <v>51349.990370977255</v>
      </c>
      <c r="L116" s="2">
        <v>51829.626699837339</v>
      </c>
      <c r="M116" s="2">
        <v>51979.488280627054</v>
      </c>
      <c r="N116" s="2">
        <v>51556.255842542982</v>
      </c>
      <c r="O116" s="29" t="s">
        <v>196</v>
      </c>
      <c r="P116" t="s">
        <v>38</v>
      </c>
      <c r="Q116" s="2">
        <v>50981.8</v>
      </c>
      <c r="R116" s="2">
        <v>50354</v>
      </c>
      <c r="S116" s="2">
        <v>47758.3</v>
      </c>
      <c r="T116" s="2">
        <v>47613.35</v>
      </c>
      <c r="U116" s="2">
        <v>48338.68</v>
      </c>
      <c r="V116" s="2">
        <v>49548.78</v>
      </c>
      <c r="W116" s="2"/>
      <c r="X116" s="2"/>
      <c r="Y116" s="2"/>
      <c r="Z116" s="2"/>
      <c r="AB116" s="29" t="s">
        <v>196</v>
      </c>
      <c r="AC116" t="s">
        <v>38</v>
      </c>
      <c r="AD116" s="5">
        <f t="shared" si="119"/>
        <v>100</v>
      </c>
      <c r="AE116" s="5">
        <f t="shared" si="120"/>
        <v>98.023334103110386</v>
      </c>
      <c r="AF116" s="5">
        <f t="shared" si="121"/>
        <v>92.518752897688003</v>
      </c>
      <c r="AG116" s="5">
        <f t="shared" si="122"/>
        <v>91.909924812273189</v>
      </c>
      <c r="AH116" s="5">
        <f t="shared" si="122"/>
        <v>92.712721892200804</v>
      </c>
      <c r="AI116" s="5">
        <f t="shared" si="122"/>
        <v>94.656541079166786</v>
      </c>
      <c r="AO116" s="29" t="s">
        <v>196</v>
      </c>
      <c r="AP116" t="s">
        <v>38</v>
      </c>
      <c r="AS116" s="2">
        <v>15181.6</v>
      </c>
      <c r="AT116" s="2">
        <v>20086.684210526317</v>
      </c>
      <c r="AU116" s="2">
        <v>12161.333333333334</v>
      </c>
      <c r="AV116" s="2">
        <v>3599.5454545454545</v>
      </c>
      <c r="AW116" s="2"/>
      <c r="AX116" s="2"/>
      <c r="AY116" s="2"/>
      <c r="AZ116" s="2"/>
      <c r="BA116" s="2"/>
      <c r="BB116" s="29" t="s">
        <v>196</v>
      </c>
      <c r="BC116" t="s">
        <v>38</v>
      </c>
      <c r="BD116" s="2">
        <f t="shared" si="123"/>
        <v>50981.8</v>
      </c>
      <c r="BE116" s="2"/>
      <c r="BF116" s="2">
        <f t="shared" si="124"/>
        <v>32576.700000000004</v>
      </c>
      <c r="BG116" s="2">
        <f t="shared" si="125"/>
        <v>27526.665789473682</v>
      </c>
      <c r="BH116" s="2">
        <f t="shared" si="125"/>
        <v>36177.346666666665</v>
      </c>
      <c r="BI116" s="2">
        <f t="shared" si="125"/>
        <v>45949.234545454543</v>
      </c>
      <c r="BO116" s="29" t="s">
        <v>196</v>
      </c>
      <c r="BP116" t="s">
        <v>38</v>
      </c>
      <c r="BQ116" s="5">
        <f t="shared" si="126"/>
        <v>100</v>
      </c>
      <c r="BR116" s="5"/>
      <c r="BS116" s="5">
        <f t="shared" si="127"/>
        <v>63.108520561287008</v>
      </c>
      <c r="BT116" s="5">
        <f t="shared" si="128"/>
        <v>53.135807143229755</v>
      </c>
      <c r="BU116" s="5">
        <f t="shared" si="128"/>
        <v>69.387502519812386</v>
      </c>
      <c r="BV116" s="5">
        <f t="shared" si="128"/>
        <v>87.780074651849901</v>
      </c>
    </row>
    <row r="117" spans="1:74" ht="17">
      <c r="A117" s="50"/>
      <c r="B117" s="17" t="s">
        <v>197</v>
      </c>
      <c r="C117" s="18" t="s">
        <v>39</v>
      </c>
      <c r="D117" s="2">
        <v>29166.05</v>
      </c>
      <c r="E117" s="2">
        <v>29263.82484533653</v>
      </c>
      <c r="F117" s="2">
        <v>29422.427641011047</v>
      </c>
      <c r="G117" s="2">
        <v>29784.289278272045</v>
      </c>
      <c r="H117" s="2">
        <v>30035.544458372326</v>
      </c>
      <c r="I117" s="2">
        <v>30140.071175644913</v>
      </c>
      <c r="J117" s="2">
        <v>29555.672727604437</v>
      </c>
      <c r="K117" s="2">
        <v>29872.430230921524</v>
      </c>
      <c r="L117" s="2">
        <v>30121.027434286792</v>
      </c>
      <c r="M117" s="2">
        <v>30068.998303485387</v>
      </c>
      <c r="N117" s="2">
        <v>29742.576356024529</v>
      </c>
      <c r="O117" s="29" t="s">
        <v>197</v>
      </c>
      <c r="P117" t="s">
        <v>39</v>
      </c>
      <c r="Q117" s="2">
        <v>29166.05</v>
      </c>
      <c r="R117" s="2">
        <v>28967.81</v>
      </c>
      <c r="S117" s="2">
        <v>27966.400000000001</v>
      </c>
      <c r="T117" s="2">
        <v>28039.75</v>
      </c>
      <c r="U117" s="2">
        <v>28098.9</v>
      </c>
      <c r="V117" s="2">
        <v>28320.95</v>
      </c>
      <c r="W117" s="2"/>
      <c r="X117" s="2"/>
      <c r="Y117" s="2"/>
      <c r="Z117" s="2"/>
      <c r="AB117" s="29" t="s">
        <v>197</v>
      </c>
      <c r="AC117" t="s">
        <v>39</v>
      </c>
      <c r="AD117" s="5">
        <f t="shared" si="119"/>
        <v>100</v>
      </c>
      <c r="AE117" s="5">
        <f t="shared" si="120"/>
        <v>98.98846153262258</v>
      </c>
      <c r="AF117" s="5">
        <f t="shared" si="121"/>
        <v>95.051300121198921</v>
      </c>
      <c r="AG117" s="5">
        <f t="shared" si="122"/>
        <v>94.142753375872203</v>
      </c>
      <c r="AH117" s="5">
        <f t="shared" si="122"/>
        <v>93.552157973841915</v>
      </c>
      <c r="AI117" s="5">
        <f t="shared" si="122"/>
        <v>93.964443000005659</v>
      </c>
      <c r="AO117" s="29" t="s">
        <v>197</v>
      </c>
      <c r="AP117" t="s">
        <v>39</v>
      </c>
      <c r="AS117" s="2">
        <v>7728.8</v>
      </c>
      <c r="AT117" s="2">
        <v>12521.736842105263</v>
      </c>
      <c r="AU117" s="2">
        <v>9092.2857142857138</v>
      </c>
      <c r="AV117" s="2">
        <v>4190.454545454545</v>
      </c>
      <c r="AW117" s="2"/>
      <c r="AX117" s="2"/>
      <c r="AY117" s="2"/>
      <c r="AZ117" s="2"/>
      <c r="BA117" s="2"/>
      <c r="BB117" s="29" t="s">
        <v>197</v>
      </c>
      <c r="BC117" t="s">
        <v>39</v>
      </c>
      <c r="BD117" s="2">
        <f t="shared" si="123"/>
        <v>29166.05</v>
      </c>
      <c r="BE117" s="2"/>
      <c r="BF117" s="2">
        <f t="shared" si="124"/>
        <v>20237.600000000002</v>
      </c>
      <c r="BG117" s="2">
        <f t="shared" si="125"/>
        <v>15518.013157894737</v>
      </c>
      <c r="BH117" s="2">
        <f t="shared" si="125"/>
        <v>19006.614285714288</v>
      </c>
      <c r="BI117" s="2">
        <f t="shared" si="125"/>
        <v>24130.495454545457</v>
      </c>
      <c r="BO117" s="29" t="s">
        <v>197</v>
      </c>
      <c r="BP117" t="s">
        <v>39</v>
      </c>
      <c r="BQ117" s="5">
        <f t="shared" si="126"/>
        <v>100</v>
      </c>
      <c r="BR117" s="5"/>
      <c r="BS117" s="5">
        <f t="shared" si="127"/>
        <v>68.782903460322942</v>
      </c>
      <c r="BT117" s="5">
        <f t="shared" si="128"/>
        <v>52.101337765394632</v>
      </c>
      <c r="BU117" s="5">
        <f t="shared" si="128"/>
        <v>63.280405361242742</v>
      </c>
      <c r="BV117" s="5">
        <f t="shared" si="128"/>
        <v>80.061176079917246</v>
      </c>
    </row>
    <row r="118" spans="1:74" ht="34">
      <c r="A118" s="51"/>
      <c r="B118" s="19" t="s">
        <v>198</v>
      </c>
      <c r="C118" s="20" t="s">
        <v>40</v>
      </c>
      <c r="D118" s="2">
        <v>79543.25</v>
      </c>
      <c r="E118" s="2">
        <v>79845.251443264118</v>
      </c>
      <c r="F118" s="2">
        <v>80184.951354360353</v>
      </c>
      <c r="G118" s="2">
        <v>81232.927390032375</v>
      </c>
      <c r="H118" s="2">
        <v>81470.474278693</v>
      </c>
      <c r="I118" s="2">
        <v>82048.476082058012</v>
      </c>
      <c r="J118" s="2">
        <v>82021.35800725533</v>
      </c>
      <c r="K118" s="2">
        <v>82019.982452736367</v>
      </c>
      <c r="L118" s="2">
        <v>82482.861719629684</v>
      </c>
      <c r="M118" s="2">
        <v>82821.361898965013</v>
      </c>
      <c r="N118" s="2">
        <v>82103.250042452768</v>
      </c>
      <c r="O118" s="29" t="s">
        <v>198</v>
      </c>
      <c r="P118" t="s">
        <v>40</v>
      </c>
      <c r="Q118" s="2">
        <v>79543.25</v>
      </c>
      <c r="R118" s="2">
        <v>78325.09</v>
      </c>
      <c r="S118" s="2">
        <v>74798.2</v>
      </c>
      <c r="T118" s="2">
        <v>75679.149999999994</v>
      </c>
      <c r="U118" s="2">
        <v>76760.86</v>
      </c>
      <c r="V118" s="2">
        <v>77631.86</v>
      </c>
      <c r="W118" s="2"/>
      <c r="X118" s="2"/>
      <c r="Y118" s="2"/>
      <c r="Z118" s="2"/>
      <c r="AB118" s="29" t="s">
        <v>198</v>
      </c>
      <c r="AC118" t="s">
        <v>40</v>
      </c>
      <c r="AD118" s="5">
        <f t="shared" si="119"/>
        <v>100</v>
      </c>
      <c r="AE118" s="5">
        <f t="shared" si="120"/>
        <v>98.096115403501102</v>
      </c>
      <c r="AF118" s="5">
        <f t="shared" si="121"/>
        <v>93.282091884604696</v>
      </c>
      <c r="AG118" s="5">
        <f t="shared" si="122"/>
        <v>93.163145083561446</v>
      </c>
      <c r="AH118" s="5">
        <f t="shared" si="122"/>
        <v>94.219237925898867</v>
      </c>
      <c r="AI118" s="5">
        <f t="shared" si="122"/>
        <v>94.617065065729093</v>
      </c>
      <c r="AO118" s="29" t="s">
        <v>198</v>
      </c>
      <c r="AP118" t="s">
        <v>40</v>
      </c>
      <c r="AS118" s="2">
        <v>10347.85</v>
      </c>
      <c r="AT118" s="2">
        <v>13874.84210526316</v>
      </c>
      <c r="AU118" s="2">
        <v>9981.5238095238092</v>
      </c>
      <c r="AV118" s="2">
        <v>4283.5</v>
      </c>
      <c r="AW118" s="2"/>
      <c r="AX118" s="2"/>
      <c r="AY118" s="2"/>
      <c r="AZ118" s="2"/>
      <c r="BA118" s="2"/>
      <c r="BB118" s="29" t="s">
        <v>198</v>
      </c>
      <c r="BC118" t="s">
        <v>40</v>
      </c>
      <c r="BD118" s="2">
        <f t="shared" si="123"/>
        <v>79543.25</v>
      </c>
      <c r="BE118" s="2"/>
      <c r="BF118" s="2">
        <f t="shared" si="124"/>
        <v>64450.35</v>
      </c>
      <c r="BG118" s="2">
        <f t="shared" si="125"/>
        <v>61804.307894736834</v>
      </c>
      <c r="BH118" s="2">
        <f t="shared" si="125"/>
        <v>66779.336190476199</v>
      </c>
      <c r="BI118" s="2">
        <f t="shared" si="125"/>
        <v>73348.36</v>
      </c>
      <c r="BO118" s="29" t="s">
        <v>198</v>
      </c>
      <c r="BP118" t="s">
        <v>40</v>
      </c>
      <c r="BQ118" s="5">
        <f t="shared" si="126"/>
        <v>100</v>
      </c>
      <c r="BR118" s="5"/>
      <c r="BS118" s="5">
        <f t="shared" si="127"/>
        <v>80.377114298137286</v>
      </c>
      <c r="BT118" s="5">
        <f t="shared" si="128"/>
        <v>76.082827346587152</v>
      </c>
      <c r="BU118" s="5">
        <f t="shared" si="128"/>
        <v>81.9675309143757</v>
      </c>
      <c r="BV118" s="5">
        <f t="shared" si="128"/>
        <v>89.396370904735775</v>
      </c>
    </row>
    <row r="119" spans="1:74" ht="34">
      <c r="A119" s="21" t="s">
        <v>199</v>
      </c>
      <c r="B119" s="22" t="s">
        <v>200</v>
      </c>
      <c r="C119" s="23" t="s">
        <v>73</v>
      </c>
      <c r="D119" s="2">
        <v>34245.300000000003</v>
      </c>
      <c r="E119" s="2">
        <v>34318.63592905226</v>
      </c>
      <c r="F119" s="2">
        <v>34327.372700383399</v>
      </c>
      <c r="G119" s="2">
        <v>34376.528070397973</v>
      </c>
      <c r="H119" s="2">
        <v>34439.009222947912</v>
      </c>
      <c r="I119" s="2">
        <v>34420.133482417681</v>
      </c>
      <c r="J119" s="2">
        <v>34384.431367471931</v>
      </c>
      <c r="K119" s="2">
        <v>34312.19366332324</v>
      </c>
      <c r="L119" s="2">
        <v>34295.690873031097</v>
      </c>
      <c r="M119" s="2">
        <v>33813.119083703896</v>
      </c>
      <c r="N119" s="2">
        <v>33553.437921905381</v>
      </c>
      <c r="O119" s="29" t="s">
        <v>200</v>
      </c>
      <c r="P119" t="s">
        <v>73</v>
      </c>
      <c r="Q119" s="2">
        <v>34245.300000000003</v>
      </c>
      <c r="R119" s="2">
        <v>34150.129999999997</v>
      </c>
      <c r="S119" s="2">
        <v>33906.9</v>
      </c>
      <c r="T119" s="2">
        <v>33894.6</v>
      </c>
      <c r="U119" s="2">
        <v>34048.81</v>
      </c>
      <c r="V119" s="2">
        <v>34201.86</v>
      </c>
      <c r="W119" s="2"/>
      <c r="X119" s="2"/>
      <c r="Y119" s="2"/>
      <c r="Z119" s="2"/>
      <c r="AB119" s="29" t="s">
        <v>200</v>
      </c>
      <c r="AC119" t="s">
        <v>73</v>
      </c>
      <c r="AD119" s="5">
        <f t="shared" si="119"/>
        <v>100</v>
      </c>
      <c r="AE119" s="5">
        <f t="shared" si="120"/>
        <v>99.508995842956523</v>
      </c>
      <c r="AF119" s="5">
        <f t="shared" si="121"/>
        <v>98.775109577848056</v>
      </c>
      <c r="AG119" s="5">
        <f t="shared" si="122"/>
        <v>98.598089750625604</v>
      </c>
      <c r="AH119" s="5">
        <f t="shared" si="122"/>
        <v>98.866984760154168</v>
      </c>
      <c r="AI119" s="5">
        <f t="shared" si="122"/>
        <v>99.365855212243204</v>
      </c>
      <c r="AO119" s="29" t="s">
        <v>200</v>
      </c>
      <c r="AP119" t="s">
        <v>73</v>
      </c>
      <c r="AS119" s="2">
        <v>496.95</v>
      </c>
      <c r="AT119" s="2">
        <v>760.21052631578948</v>
      </c>
      <c r="AU119" s="2">
        <v>542.04761904761904</v>
      </c>
      <c r="AV119" s="2">
        <v>253.59090909090909</v>
      </c>
      <c r="AW119" s="2"/>
      <c r="AX119" s="2"/>
      <c r="AY119" s="2"/>
      <c r="AZ119" s="2"/>
      <c r="BA119" s="2"/>
      <c r="BB119" s="29" t="s">
        <v>200</v>
      </c>
      <c r="BC119" t="s">
        <v>73</v>
      </c>
      <c r="BD119" s="2">
        <f t="shared" si="123"/>
        <v>34245.300000000003</v>
      </c>
      <c r="BE119" s="2"/>
      <c r="BF119" s="2">
        <f t="shared" si="124"/>
        <v>33409.950000000004</v>
      </c>
      <c r="BG119" s="2">
        <f t="shared" si="125"/>
        <v>33134.389473684212</v>
      </c>
      <c r="BH119" s="2">
        <f t="shared" si="125"/>
        <v>33506.762380952379</v>
      </c>
      <c r="BI119" s="2">
        <f t="shared" si="125"/>
        <v>33948.269090909089</v>
      </c>
      <c r="BO119" s="29" t="s">
        <v>200</v>
      </c>
      <c r="BP119" t="s">
        <v>73</v>
      </c>
      <c r="BQ119" s="5">
        <f t="shared" si="126"/>
        <v>100</v>
      </c>
      <c r="BR119" s="5"/>
      <c r="BS119" s="5">
        <f t="shared" si="127"/>
        <v>97.327431060947035</v>
      </c>
      <c r="BT119" s="5">
        <f t="shared" si="128"/>
        <v>96.386666523826818</v>
      </c>
      <c r="BU119" s="5">
        <f t="shared" si="128"/>
        <v>97.29304976237718</v>
      </c>
      <c r="BV119" s="5">
        <f t="shared" si="128"/>
        <v>98.629103539794144</v>
      </c>
    </row>
    <row r="120" spans="1:74" ht="34">
      <c r="A120" s="49" t="s">
        <v>201</v>
      </c>
      <c r="B120" s="15" t="s">
        <v>202</v>
      </c>
      <c r="C120" s="16" t="s">
        <v>74</v>
      </c>
      <c r="D120" s="2">
        <v>43087.6</v>
      </c>
      <c r="E120" s="2">
        <v>43218.268848440377</v>
      </c>
      <c r="F120" s="2">
        <v>43366.268154457794</v>
      </c>
      <c r="G120" s="2">
        <v>43464.767591171716</v>
      </c>
      <c r="H120" s="2">
        <v>43862.367511657714</v>
      </c>
      <c r="I120" s="2">
        <v>44285.672943411293</v>
      </c>
      <c r="J120" s="2">
        <v>44352.803451427717</v>
      </c>
      <c r="K120" s="2">
        <v>43863.318085254607</v>
      </c>
      <c r="L120" s="2">
        <v>43448.817966819624</v>
      </c>
      <c r="M120" s="2">
        <v>43215.627254444793</v>
      </c>
      <c r="N120" s="2">
        <v>43065.866885763644</v>
      </c>
      <c r="O120" s="29" t="s">
        <v>202</v>
      </c>
      <c r="P120" t="s">
        <v>74</v>
      </c>
      <c r="Q120" s="2">
        <v>43087.6</v>
      </c>
      <c r="R120" s="2">
        <v>43301.5</v>
      </c>
      <c r="S120" s="2">
        <v>43076.55</v>
      </c>
      <c r="T120" s="2">
        <v>43209.15</v>
      </c>
      <c r="U120" s="2">
        <v>43579.4</v>
      </c>
      <c r="V120" s="2">
        <v>44031.6</v>
      </c>
      <c r="W120" s="2"/>
      <c r="X120" s="2"/>
      <c r="Y120" s="2"/>
      <c r="Z120" s="2"/>
      <c r="AB120" s="29" t="s">
        <v>202</v>
      </c>
      <c r="AC120" t="s">
        <v>74</v>
      </c>
      <c r="AD120" s="5">
        <f t="shared" si="119"/>
        <v>100</v>
      </c>
      <c r="AE120" s="5">
        <f t="shared" si="120"/>
        <v>100.19258326114705</v>
      </c>
      <c r="AF120" s="5">
        <f t="shared" si="121"/>
        <v>99.331927401671038</v>
      </c>
      <c r="AG120" s="5">
        <f t="shared" si="122"/>
        <v>99.411897025250326</v>
      </c>
      <c r="AH120" s="5">
        <f t="shared" si="122"/>
        <v>99.354874057852655</v>
      </c>
      <c r="AI120" s="5">
        <f t="shared" si="122"/>
        <v>99.426286366392247</v>
      </c>
      <c r="AO120" s="29" t="s">
        <v>202</v>
      </c>
      <c r="AP120" t="s">
        <v>74</v>
      </c>
      <c r="AS120" s="2">
        <v>211.55</v>
      </c>
      <c r="AT120" s="2">
        <v>415.15789473684214</v>
      </c>
      <c r="AU120" s="2">
        <v>290.09523809523807</v>
      </c>
      <c r="AV120" s="2">
        <v>129.45454545454547</v>
      </c>
      <c r="AW120" s="2"/>
      <c r="AX120" s="2"/>
      <c r="AY120" s="2"/>
      <c r="AZ120" s="2"/>
      <c r="BA120" s="2"/>
      <c r="BB120" s="29" t="s">
        <v>202</v>
      </c>
      <c r="BC120" t="s">
        <v>74</v>
      </c>
      <c r="BD120" s="2">
        <f t="shared" si="123"/>
        <v>43087.6</v>
      </c>
      <c r="BE120" s="2"/>
      <c r="BF120" s="2">
        <f t="shared" si="124"/>
        <v>42865</v>
      </c>
      <c r="BG120" s="2">
        <f t="shared" si="125"/>
        <v>42793.992105263162</v>
      </c>
      <c r="BH120" s="2">
        <f t="shared" si="125"/>
        <v>43289.304761904765</v>
      </c>
      <c r="BI120" s="2">
        <f t="shared" si="125"/>
        <v>43902.145454545454</v>
      </c>
      <c r="BO120" s="29" t="s">
        <v>202</v>
      </c>
      <c r="BP120" t="s">
        <v>74</v>
      </c>
      <c r="BQ120" s="5">
        <f t="shared" si="126"/>
        <v>100</v>
      </c>
      <c r="BR120" s="5"/>
      <c r="BS120" s="5">
        <f t="shared" si="127"/>
        <v>98.844105855102811</v>
      </c>
      <c r="BT120" s="5">
        <f t="shared" si="128"/>
        <v>98.456737437968499</v>
      </c>
      <c r="BU120" s="5">
        <f t="shared" si="128"/>
        <v>98.693497906603795</v>
      </c>
      <c r="BV120" s="5">
        <f t="shared" si="128"/>
        <v>99.133969377961336</v>
      </c>
    </row>
    <row r="121" spans="1:74" ht="34">
      <c r="A121" s="50"/>
      <c r="B121" s="17" t="s">
        <v>203</v>
      </c>
      <c r="C121" s="18" t="s">
        <v>75</v>
      </c>
      <c r="D121" s="2">
        <v>5416.75</v>
      </c>
      <c r="E121" s="2">
        <v>5497.4524984354221</v>
      </c>
      <c r="F121" s="2">
        <v>5531.8501109872495</v>
      </c>
      <c r="G121" s="2">
        <v>5593.642927129782</v>
      </c>
      <c r="H121" s="2">
        <v>5689.6956382500202</v>
      </c>
      <c r="I121" s="2">
        <v>5754.1898375772507</v>
      </c>
      <c r="J121" s="2">
        <v>5793.3122222874126</v>
      </c>
      <c r="K121" s="2">
        <v>5746.0433133849647</v>
      </c>
      <c r="L121" s="2">
        <v>5711.5927325353987</v>
      </c>
      <c r="M121" s="2">
        <v>5693.668260580459</v>
      </c>
      <c r="N121" s="2">
        <v>5655.4781179105066</v>
      </c>
      <c r="O121" s="29" t="s">
        <v>203</v>
      </c>
      <c r="P121" t="s">
        <v>75</v>
      </c>
      <c r="Q121" s="2">
        <v>5416.75</v>
      </c>
      <c r="R121" s="2">
        <v>5394.9</v>
      </c>
      <c r="S121" s="2">
        <v>5222.1499999999996</v>
      </c>
      <c r="T121" s="2">
        <v>5234.45</v>
      </c>
      <c r="U121" s="2">
        <v>5368.68</v>
      </c>
      <c r="V121" s="2">
        <v>5477.43</v>
      </c>
      <c r="W121" s="2"/>
      <c r="X121" s="2"/>
      <c r="Y121" s="2"/>
      <c r="Z121" s="2"/>
      <c r="AB121" s="29" t="s">
        <v>203</v>
      </c>
      <c r="AC121" t="s">
        <v>75</v>
      </c>
      <c r="AD121" s="5">
        <f t="shared" si="119"/>
        <v>100</v>
      </c>
      <c r="AE121" s="5">
        <f t="shared" si="120"/>
        <v>98.134545074020949</v>
      </c>
      <c r="AF121" s="5">
        <f t="shared" si="121"/>
        <v>94.401509354490102</v>
      </c>
      <c r="AG121" s="5">
        <f t="shared" si="122"/>
        <v>93.578551012120258</v>
      </c>
      <c r="AH121" s="5">
        <f t="shared" si="122"/>
        <v>94.357947091371045</v>
      </c>
      <c r="AI121" s="5">
        <f t="shared" si="122"/>
        <v>95.19029011226057</v>
      </c>
      <c r="AO121" s="29" t="s">
        <v>203</v>
      </c>
      <c r="AP121" t="s">
        <v>75</v>
      </c>
      <c r="AS121" s="2">
        <v>166.8</v>
      </c>
      <c r="AT121" s="2">
        <v>213.57894736842104</v>
      </c>
      <c r="AU121" s="2">
        <v>135</v>
      </c>
      <c r="AV121" s="2">
        <v>59.863636363636367</v>
      </c>
      <c r="AW121" s="2"/>
      <c r="AX121" s="2"/>
      <c r="AY121" s="2"/>
      <c r="AZ121" s="2"/>
      <c r="BA121" s="2"/>
      <c r="BB121" s="29" t="s">
        <v>203</v>
      </c>
      <c r="BC121" t="s">
        <v>75</v>
      </c>
      <c r="BD121" s="2">
        <f t="shared" si="123"/>
        <v>5416.75</v>
      </c>
      <c r="BE121" s="2"/>
      <c r="BF121" s="2">
        <f t="shared" si="124"/>
        <v>5055.3499999999995</v>
      </c>
      <c r="BG121" s="2">
        <f t="shared" si="125"/>
        <v>5020.871052631579</v>
      </c>
      <c r="BH121" s="2">
        <f t="shared" si="125"/>
        <v>5233.68</v>
      </c>
      <c r="BI121" s="2">
        <f t="shared" si="125"/>
        <v>5417.5663636363643</v>
      </c>
      <c r="BO121" s="29" t="s">
        <v>203</v>
      </c>
      <c r="BP121" t="s">
        <v>75</v>
      </c>
      <c r="BQ121" s="5">
        <f t="shared" si="126"/>
        <v>100</v>
      </c>
      <c r="BR121" s="5"/>
      <c r="BS121" s="5">
        <f t="shared" si="127"/>
        <v>91.386243274364304</v>
      </c>
      <c r="BT121" s="5">
        <f t="shared" si="128"/>
        <v>89.760306798987898</v>
      </c>
      <c r="BU121" s="5">
        <f t="shared" si="128"/>
        <v>91.985236693780749</v>
      </c>
      <c r="BV121" s="5">
        <f t="shared" si="128"/>
        <v>94.149941461044705</v>
      </c>
    </row>
    <row r="122" spans="1:74" ht="34">
      <c r="A122" s="50"/>
      <c r="B122" s="17" t="s">
        <v>204</v>
      </c>
      <c r="C122" s="18" t="s">
        <v>76</v>
      </c>
      <c r="D122" s="2">
        <v>92505.150000000009</v>
      </c>
      <c r="E122" s="2">
        <v>93419.222086107911</v>
      </c>
      <c r="F122" s="2">
        <v>94222.603691166907</v>
      </c>
      <c r="G122" s="2">
        <v>95382.004099577069</v>
      </c>
      <c r="H122" s="2">
        <v>98137.909004733374</v>
      </c>
      <c r="I122" s="2">
        <v>102698.86043351363</v>
      </c>
      <c r="J122" s="2">
        <v>103712.57674970636</v>
      </c>
      <c r="K122" s="2">
        <v>100991.17842589186</v>
      </c>
      <c r="L122" s="2">
        <v>97459.569717107152</v>
      </c>
      <c r="M122" s="2">
        <v>97341.66704968772</v>
      </c>
      <c r="N122" s="2">
        <v>98394.470100060993</v>
      </c>
      <c r="O122" s="29" t="s">
        <v>204</v>
      </c>
      <c r="P122" t="s">
        <v>76</v>
      </c>
      <c r="Q122" s="2">
        <v>92505.15</v>
      </c>
      <c r="R122" s="2">
        <v>92284.27</v>
      </c>
      <c r="S122" s="2">
        <v>91082.05</v>
      </c>
      <c r="T122" s="2">
        <v>91544.05</v>
      </c>
      <c r="U122" s="2">
        <v>94188.9</v>
      </c>
      <c r="V122" s="2">
        <v>99674.52</v>
      </c>
      <c r="W122" s="2"/>
      <c r="X122" s="2"/>
      <c r="Y122" s="2"/>
      <c r="Z122" s="2"/>
      <c r="AB122" s="29" t="s">
        <v>204</v>
      </c>
      <c r="AC122" t="s">
        <v>76</v>
      </c>
      <c r="AD122" s="5">
        <f t="shared" si="119"/>
        <v>99.999999999999986</v>
      </c>
      <c r="AE122" s="5">
        <f t="shared" si="120"/>
        <v>98.785097905159404</v>
      </c>
      <c r="AF122" s="5">
        <f t="shared" si="121"/>
        <v>96.666878680766786</v>
      </c>
      <c r="AG122" s="5">
        <f t="shared" si="122"/>
        <v>95.97622828770686</v>
      </c>
      <c r="AH122" s="5">
        <f t="shared" si="122"/>
        <v>95.976061600677767</v>
      </c>
      <c r="AI122" s="5">
        <f t="shared" si="122"/>
        <v>97.055137300699101</v>
      </c>
      <c r="AO122" s="29" t="s">
        <v>204</v>
      </c>
      <c r="AP122" t="s">
        <v>76</v>
      </c>
      <c r="AS122" s="2">
        <v>2147.5</v>
      </c>
      <c r="AT122" s="2">
        <v>3362.2631578947367</v>
      </c>
      <c r="AU122" s="2">
        <v>2220.7142857142858</v>
      </c>
      <c r="AV122" s="2">
        <v>783.40909090909088</v>
      </c>
      <c r="AW122" s="2"/>
      <c r="AX122" s="2"/>
      <c r="AY122" s="2"/>
      <c r="AZ122" s="2"/>
      <c r="BA122" s="2"/>
      <c r="BB122" s="29" t="s">
        <v>204</v>
      </c>
      <c r="BC122" t="s">
        <v>76</v>
      </c>
      <c r="BD122" s="2">
        <f t="shared" si="123"/>
        <v>92505.15</v>
      </c>
      <c r="BE122" s="2"/>
      <c r="BF122" s="2">
        <f t="shared" si="124"/>
        <v>88934.55</v>
      </c>
      <c r="BG122" s="2">
        <f t="shared" si="125"/>
        <v>88181.78684210527</v>
      </c>
      <c r="BH122" s="2">
        <f t="shared" si="125"/>
        <v>91968.185714285704</v>
      </c>
      <c r="BI122" s="2">
        <f t="shared" si="125"/>
        <v>98891.110909090916</v>
      </c>
      <c r="BO122" s="29" t="s">
        <v>204</v>
      </c>
      <c r="BP122" t="s">
        <v>76</v>
      </c>
      <c r="BQ122" s="5">
        <f t="shared" si="126"/>
        <v>99.999999999999986</v>
      </c>
      <c r="BR122" s="5"/>
      <c r="BS122" s="5">
        <f t="shared" si="127"/>
        <v>94.387701587509142</v>
      </c>
      <c r="BT122" s="5">
        <f t="shared" si="128"/>
        <v>92.451178473923761</v>
      </c>
      <c r="BU122" s="5">
        <f t="shared" si="128"/>
        <v>93.713210977268645</v>
      </c>
      <c r="BV122" s="5">
        <f t="shared" si="128"/>
        <v>96.29231570014565</v>
      </c>
    </row>
    <row r="123" spans="1:74" ht="34">
      <c r="A123" s="51"/>
      <c r="B123" s="19" t="s">
        <v>205</v>
      </c>
      <c r="C123" s="20" t="s">
        <v>77</v>
      </c>
      <c r="D123" s="2">
        <v>1855.8</v>
      </c>
      <c r="E123" s="2">
        <v>1841.4755253412336</v>
      </c>
      <c r="F123" s="2">
        <v>1845.7856311501428</v>
      </c>
      <c r="G123" s="2">
        <v>1904.9096793990052</v>
      </c>
      <c r="H123" s="2">
        <v>1971.848862554227</v>
      </c>
      <c r="I123" s="2">
        <v>1916.7305618453072</v>
      </c>
      <c r="J123" s="2">
        <v>1929.8376034282085</v>
      </c>
      <c r="K123" s="2">
        <v>1942.9839170458151</v>
      </c>
      <c r="L123" s="2">
        <v>1917.967630938525</v>
      </c>
      <c r="M123" s="2">
        <v>1903.4173420802031</v>
      </c>
      <c r="N123" s="2">
        <v>1848.0143191196696</v>
      </c>
      <c r="O123" s="29" t="s">
        <v>205</v>
      </c>
      <c r="P123" t="s">
        <v>77</v>
      </c>
      <c r="Q123" s="2">
        <v>1855.8</v>
      </c>
      <c r="R123" s="2">
        <v>1838.04</v>
      </c>
      <c r="S123" s="2">
        <v>1770.3</v>
      </c>
      <c r="T123" s="2">
        <v>1789.95</v>
      </c>
      <c r="U123" s="2">
        <v>1847.13</v>
      </c>
      <c r="V123" s="2">
        <v>1895.78</v>
      </c>
      <c r="W123" s="2"/>
      <c r="X123" s="2"/>
      <c r="Y123" s="2"/>
      <c r="Z123" s="2"/>
      <c r="AB123" s="29" t="s">
        <v>205</v>
      </c>
      <c r="AC123" t="s">
        <v>77</v>
      </c>
      <c r="AD123" s="5">
        <f t="shared" si="119"/>
        <v>100</v>
      </c>
      <c r="AE123" s="5">
        <f t="shared" si="120"/>
        <v>99.813436274663658</v>
      </c>
      <c r="AF123" s="5">
        <f t="shared" si="121"/>
        <v>95.91037930536352</v>
      </c>
      <c r="AG123" s="5">
        <f t="shared" si="122"/>
        <v>93.96508503042125</v>
      </c>
      <c r="AH123" s="5">
        <f t="shared" si="122"/>
        <v>93.675029312709441</v>
      </c>
      <c r="AI123" s="5">
        <f t="shared" si="122"/>
        <v>98.906963646202968</v>
      </c>
      <c r="AO123" s="29" t="s">
        <v>205</v>
      </c>
      <c r="AP123" t="s">
        <v>77</v>
      </c>
      <c r="AS123" s="2">
        <v>245.2</v>
      </c>
      <c r="AT123" s="2">
        <v>280.21052631578948</v>
      </c>
      <c r="AU123" s="2">
        <v>145.47619047619048</v>
      </c>
      <c r="AV123" s="2">
        <v>64.954545454545453</v>
      </c>
      <c r="AW123" s="2"/>
      <c r="AX123" s="2"/>
      <c r="AY123" s="2"/>
      <c r="AZ123" s="2"/>
      <c r="BA123" s="2"/>
      <c r="BB123" s="29" t="s">
        <v>205</v>
      </c>
      <c r="BC123" t="s">
        <v>77</v>
      </c>
      <c r="BD123" s="2">
        <f t="shared" si="123"/>
        <v>1855.8</v>
      </c>
      <c r="BE123" s="2"/>
      <c r="BF123" s="2">
        <f t="shared" si="124"/>
        <v>1525.1</v>
      </c>
      <c r="BG123" s="2">
        <f t="shared" si="125"/>
        <v>1509.7394736842107</v>
      </c>
      <c r="BH123" s="2">
        <f t="shared" si="125"/>
        <v>1701.6538095238097</v>
      </c>
      <c r="BI123" s="2">
        <f t="shared" si="125"/>
        <v>1830.8254545454545</v>
      </c>
      <c r="BO123" s="29" t="s">
        <v>205</v>
      </c>
      <c r="BP123" t="s">
        <v>77</v>
      </c>
      <c r="BQ123" s="5">
        <f t="shared" si="126"/>
        <v>100</v>
      </c>
      <c r="BR123" s="5"/>
      <c r="BS123" s="5">
        <f t="shared" si="127"/>
        <v>82.626063084567534</v>
      </c>
      <c r="BT123" s="5">
        <f t="shared" si="128"/>
        <v>79.255173618548156</v>
      </c>
      <c r="BU123" s="5">
        <f t="shared" si="128"/>
        <v>86.297375110158228</v>
      </c>
      <c r="BV123" s="5">
        <f t="shared" si="128"/>
        <v>95.518143811660792</v>
      </c>
    </row>
    <row r="124" spans="1:74" ht="17">
      <c r="A124" s="49" t="s">
        <v>206</v>
      </c>
      <c r="B124" s="15" t="s">
        <v>207</v>
      </c>
      <c r="C124" s="16" t="s">
        <v>78</v>
      </c>
      <c r="D124" s="2">
        <v>347588.95</v>
      </c>
      <c r="E124" s="2">
        <v>355291.26545496035</v>
      </c>
      <c r="F124" s="2">
        <v>356406.84857626871</v>
      </c>
      <c r="G124" s="2">
        <v>359590.52907555213</v>
      </c>
      <c r="H124" s="2">
        <v>362214.35553986777</v>
      </c>
      <c r="I124" s="2">
        <v>360047.33122229978</v>
      </c>
      <c r="J124" s="2">
        <v>343241.45936809335</v>
      </c>
      <c r="K124" s="2">
        <v>348600.42434326571</v>
      </c>
      <c r="L124" s="2">
        <v>356962.54687941045</v>
      </c>
      <c r="M124" s="2">
        <v>359994.93821809266</v>
      </c>
      <c r="N124" s="2">
        <v>346311.43699240242</v>
      </c>
      <c r="O124" s="29" t="s">
        <v>207</v>
      </c>
      <c r="P124" t="s">
        <v>78</v>
      </c>
      <c r="Q124" s="2">
        <v>347588.95</v>
      </c>
      <c r="R124" s="2">
        <v>327827.40000000002</v>
      </c>
      <c r="S124" s="2">
        <v>285916.40000000002</v>
      </c>
      <c r="T124" s="2">
        <v>314975.09999999998</v>
      </c>
      <c r="U124" s="2">
        <v>332376.36</v>
      </c>
      <c r="V124" s="2">
        <v>339751.34</v>
      </c>
      <c r="W124" s="2"/>
      <c r="X124" s="2"/>
      <c r="Y124" s="2"/>
      <c r="Z124" s="2"/>
      <c r="AB124" s="29" t="s">
        <v>207</v>
      </c>
      <c r="AC124" t="s">
        <v>78</v>
      </c>
      <c r="AD124" s="5">
        <f t="shared" si="119"/>
        <v>100</v>
      </c>
      <c r="AE124" s="5">
        <f t="shared" si="120"/>
        <v>92.270042040073221</v>
      </c>
      <c r="AF124" s="5">
        <f t="shared" si="121"/>
        <v>80.221915247180164</v>
      </c>
      <c r="AG124" s="5">
        <f t="shared" si="122"/>
        <v>87.592712969874071</v>
      </c>
      <c r="AH124" s="5">
        <f t="shared" si="122"/>
        <v>91.76233766455907</v>
      </c>
      <c r="AI124" s="5">
        <f t="shared" si="122"/>
        <v>94.362965793025509</v>
      </c>
      <c r="AO124" s="29" t="s">
        <v>207</v>
      </c>
      <c r="AP124" t="s">
        <v>78</v>
      </c>
      <c r="AS124" s="2">
        <v>30316.5</v>
      </c>
      <c r="AT124" s="2">
        <v>31093.789473684214</v>
      </c>
      <c r="AU124" s="2">
        <v>19642.523809523809</v>
      </c>
      <c r="AV124" s="2">
        <v>8840.5909090909099</v>
      </c>
      <c r="AW124" s="2"/>
      <c r="AX124" s="2"/>
      <c r="AY124" s="2"/>
      <c r="AZ124" s="2"/>
      <c r="BA124" s="2"/>
      <c r="BB124" s="29" t="s">
        <v>207</v>
      </c>
      <c r="BC124" t="s">
        <v>78</v>
      </c>
      <c r="BD124" s="2">
        <f t="shared" si="123"/>
        <v>347588.95</v>
      </c>
      <c r="BE124" s="2"/>
      <c r="BF124" s="2">
        <f t="shared" si="124"/>
        <v>255599.90000000002</v>
      </c>
      <c r="BG124" s="2">
        <f t="shared" si="125"/>
        <v>283881.31052631576</v>
      </c>
      <c r="BH124" s="2">
        <f t="shared" si="125"/>
        <v>312733.8361904762</v>
      </c>
      <c r="BI124" s="2">
        <f t="shared" si="125"/>
        <v>330910.74909090914</v>
      </c>
      <c r="BO124" s="29" t="s">
        <v>207</v>
      </c>
      <c r="BP124" t="s">
        <v>78</v>
      </c>
      <c r="BQ124" s="5">
        <f t="shared" si="126"/>
        <v>100</v>
      </c>
      <c r="BR124" s="5"/>
      <c r="BS124" s="5">
        <f t="shared" si="127"/>
        <v>71.715765569892895</v>
      </c>
      <c r="BT124" s="5">
        <f t="shared" si="128"/>
        <v>78.945713964193587</v>
      </c>
      <c r="BU124" s="5">
        <f t="shared" si="128"/>
        <v>86.339437244102982</v>
      </c>
      <c r="BV124" s="5">
        <f t="shared" si="128"/>
        <v>91.907568920875804</v>
      </c>
    </row>
    <row r="125" spans="1:74" ht="17">
      <c r="A125" s="50"/>
      <c r="B125" s="17" t="s">
        <v>208</v>
      </c>
      <c r="C125" s="18" t="s">
        <v>79</v>
      </c>
      <c r="D125" s="2">
        <v>46520.55</v>
      </c>
      <c r="E125" s="2">
        <v>46991.853301719893</v>
      </c>
      <c r="F125" s="2">
        <v>47042.620666340357</v>
      </c>
      <c r="G125" s="2">
        <v>47072.823776667661</v>
      </c>
      <c r="H125" s="2">
        <v>47477.441306397159</v>
      </c>
      <c r="I125" s="2">
        <v>47868.693091901368</v>
      </c>
      <c r="J125" s="2">
        <v>47358.701627561415</v>
      </c>
      <c r="K125" s="2">
        <v>47523.001238202574</v>
      </c>
      <c r="L125" s="2">
        <v>48281.775252618478</v>
      </c>
      <c r="M125" s="2">
        <v>48623.433898548756</v>
      </c>
      <c r="N125" s="2">
        <v>47468.302772339375</v>
      </c>
      <c r="O125" s="29" t="s">
        <v>208</v>
      </c>
      <c r="P125" t="s">
        <v>79</v>
      </c>
      <c r="Q125" s="2">
        <v>46520.55</v>
      </c>
      <c r="R125" s="2">
        <v>45308.18</v>
      </c>
      <c r="S125" s="2">
        <v>42195.15</v>
      </c>
      <c r="T125" s="2">
        <v>44251.95</v>
      </c>
      <c r="U125" s="2">
        <v>45924.45</v>
      </c>
      <c r="V125" s="2">
        <v>46690.13</v>
      </c>
      <c r="W125" s="2"/>
      <c r="X125" s="2"/>
      <c r="Y125" s="2"/>
      <c r="Z125" s="2"/>
      <c r="AB125" s="29" t="s">
        <v>208</v>
      </c>
      <c r="AC125" t="s">
        <v>79</v>
      </c>
      <c r="AD125" s="5">
        <f t="shared" si="119"/>
        <v>100</v>
      </c>
      <c r="AE125" s="5">
        <f t="shared" si="120"/>
        <v>96.41709534010171</v>
      </c>
      <c r="AF125" s="5">
        <f t="shared" si="121"/>
        <v>89.695576909453962</v>
      </c>
      <c r="AG125" s="5">
        <f t="shared" si="122"/>
        <v>94.007426046818395</v>
      </c>
      <c r="AH125" s="5">
        <f t="shared" si="122"/>
        <v>96.72899115102922</v>
      </c>
      <c r="AI125" s="5">
        <f t="shared" si="122"/>
        <v>97.537925070068894</v>
      </c>
      <c r="AO125" s="29" t="s">
        <v>208</v>
      </c>
      <c r="AP125" t="s">
        <v>79</v>
      </c>
      <c r="AS125" s="2">
        <v>3499.5</v>
      </c>
      <c r="AT125" s="2">
        <v>4043.3684210526312</v>
      </c>
      <c r="AU125" s="2">
        <v>2113.3809523809523</v>
      </c>
      <c r="AV125" s="2">
        <v>635.18181818181813</v>
      </c>
      <c r="AW125" s="2"/>
      <c r="AX125" s="2"/>
      <c r="AY125" s="2"/>
      <c r="AZ125" s="2"/>
      <c r="BA125" s="2"/>
      <c r="BB125" s="29" t="s">
        <v>208</v>
      </c>
      <c r="BC125" t="s">
        <v>79</v>
      </c>
      <c r="BD125" s="2">
        <f t="shared" si="123"/>
        <v>46520.55</v>
      </c>
      <c r="BE125" s="2"/>
      <c r="BF125" s="2">
        <f t="shared" si="124"/>
        <v>38695.65</v>
      </c>
      <c r="BG125" s="2">
        <f t="shared" si="125"/>
        <v>40208.581578947364</v>
      </c>
      <c r="BH125" s="2">
        <f t="shared" si="125"/>
        <v>43811.069047619043</v>
      </c>
      <c r="BI125" s="2">
        <f t="shared" si="125"/>
        <v>46054.948181818181</v>
      </c>
      <c r="BO125" s="29" t="s">
        <v>208</v>
      </c>
      <c r="BP125" t="s">
        <v>79</v>
      </c>
      <c r="BQ125" s="5">
        <f t="shared" si="126"/>
        <v>100</v>
      </c>
      <c r="BR125" s="5"/>
      <c r="BS125" s="5">
        <f t="shared" si="127"/>
        <v>82.256578081516764</v>
      </c>
      <c r="BT125" s="5">
        <f t="shared" si="128"/>
        <v>85.417823603939681</v>
      </c>
      <c r="BU125" s="5">
        <f t="shared" si="128"/>
        <v>92.277654064975678</v>
      </c>
      <c r="BV125" s="5">
        <f t="shared" si="128"/>
        <v>96.210999730865765</v>
      </c>
    </row>
    <row r="126" spans="1:74" ht="34">
      <c r="A126" s="51"/>
      <c r="B126" s="19" t="s">
        <v>209</v>
      </c>
      <c r="C126" s="20" t="s">
        <v>80</v>
      </c>
      <c r="D126" s="2">
        <v>484606.6</v>
      </c>
      <c r="E126" s="2">
        <v>491801.31019562902</v>
      </c>
      <c r="F126" s="2">
        <v>494584.96269672201</v>
      </c>
      <c r="G126" s="2">
        <v>498462.32441326248</v>
      </c>
      <c r="H126" s="2">
        <v>503440.15150963754</v>
      </c>
      <c r="I126" s="2">
        <v>505720.00329123682</v>
      </c>
      <c r="J126" s="2">
        <v>494866.79419748264</v>
      </c>
      <c r="K126" s="2">
        <v>495851.10276016133</v>
      </c>
      <c r="L126" s="2">
        <v>499983.39434566925</v>
      </c>
      <c r="M126" s="2">
        <v>500913.09997735289</v>
      </c>
      <c r="N126" s="2">
        <v>489332.42934123869</v>
      </c>
      <c r="O126" s="29" t="s">
        <v>209</v>
      </c>
      <c r="P126" t="s">
        <v>80</v>
      </c>
      <c r="Q126" s="2">
        <v>484606.6</v>
      </c>
      <c r="R126" s="2">
        <v>465762.68</v>
      </c>
      <c r="S126" s="2">
        <v>420922.5</v>
      </c>
      <c r="T126" s="2">
        <v>442696.6</v>
      </c>
      <c r="U126" s="2">
        <v>464006.18</v>
      </c>
      <c r="V126" s="2">
        <v>478102.65</v>
      </c>
      <c r="W126" s="2"/>
      <c r="X126" s="2"/>
      <c r="Y126" s="2"/>
      <c r="Z126" s="2"/>
      <c r="AB126" s="29" t="s">
        <v>209</v>
      </c>
      <c r="AC126" t="s">
        <v>80</v>
      </c>
      <c r="AD126" s="5">
        <f t="shared" si="119"/>
        <v>100</v>
      </c>
      <c r="AE126" s="5">
        <f t="shared" si="120"/>
        <v>94.705457334940533</v>
      </c>
      <c r="AF126" s="5">
        <f t="shared" si="121"/>
        <v>85.106206566597209</v>
      </c>
      <c r="AG126" s="5">
        <f t="shared" si="122"/>
        <v>88.812449470698908</v>
      </c>
      <c r="AH126" s="5">
        <f t="shared" si="122"/>
        <v>92.16709843436422</v>
      </c>
      <c r="AI126" s="5">
        <f t="shared" si="122"/>
        <v>94.539003181305375</v>
      </c>
      <c r="AO126" s="29" t="s">
        <v>209</v>
      </c>
      <c r="AP126" t="s">
        <v>80</v>
      </c>
      <c r="AS126" s="2">
        <v>60589.1</v>
      </c>
      <c r="AT126" s="2">
        <v>71668.789473684214</v>
      </c>
      <c r="AU126" s="2">
        <v>43644.047619047618</v>
      </c>
      <c r="AV126" s="2">
        <v>17683.409090909092</v>
      </c>
      <c r="AW126" s="2"/>
      <c r="AX126" s="2"/>
      <c r="AY126" s="2"/>
      <c r="AZ126" s="2"/>
      <c r="BA126" s="2"/>
      <c r="BB126" s="29" t="s">
        <v>209</v>
      </c>
      <c r="BC126" t="s">
        <v>80</v>
      </c>
      <c r="BD126" s="2">
        <f t="shared" si="123"/>
        <v>484606.6</v>
      </c>
      <c r="BE126" s="2"/>
      <c r="BF126" s="2">
        <f t="shared" si="124"/>
        <v>360333.4</v>
      </c>
      <c r="BG126" s="2">
        <f t="shared" si="125"/>
        <v>371027.81052631576</v>
      </c>
      <c r="BH126" s="2">
        <f t="shared" si="125"/>
        <v>420362.13238095236</v>
      </c>
      <c r="BI126" s="2">
        <f t="shared" si="125"/>
        <v>460419.24090909091</v>
      </c>
      <c r="BO126" s="29" t="s">
        <v>209</v>
      </c>
      <c r="BP126" t="s">
        <v>80</v>
      </c>
      <c r="BQ126" s="5">
        <f t="shared" si="126"/>
        <v>100</v>
      </c>
      <c r="BR126" s="5"/>
      <c r="BS126" s="5">
        <f t="shared" si="127"/>
        <v>72.855712805194074</v>
      </c>
      <c r="BT126" s="5">
        <f t="shared" si="128"/>
        <v>74.434474253004126</v>
      </c>
      <c r="BU126" s="5">
        <f t="shared" si="128"/>
        <v>83.497935379297061</v>
      </c>
      <c r="BV126" s="5">
        <f t="shared" si="128"/>
        <v>91.042323402806389</v>
      </c>
    </row>
    <row r="127" spans="1:74" ht="34">
      <c r="A127" s="49" t="s">
        <v>210</v>
      </c>
      <c r="B127" s="15" t="s">
        <v>211</v>
      </c>
      <c r="C127" s="16" t="s">
        <v>42</v>
      </c>
      <c r="D127" s="2">
        <v>251009.5</v>
      </c>
      <c r="E127" s="2">
        <v>251549.61541666911</v>
      </c>
      <c r="F127" s="2">
        <v>251840.20335795992</v>
      </c>
      <c r="G127" s="2">
        <v>252582.04451357172</v>
      </c>
      <c r="H127" s="2">
        <v>254068.18824249742</v>
      </c>
      <c r="I127" s="2">
        <v>256593.94438937478</v>
      </c>
      <c r="J127" s="2">
        <v>255167.20622319466</v>
      </c>
      <c r="K127" s="2">
        <v>254027.8712251969</v>
      </c>
      <c r="L127" s="2">
        <v>253487.62520269057</v>
      </c>
      <c r="M127" s="2">
        <v>253267.02189696301</v>
      </c>
      <c r="N127" s="2">
        <v>252218.17665097764</v>
      </c>
      <c r="O127" s="29" t="s">
        <v>211</v>
      </c>
      <c r="P127" t="s">
        <v>42</v>
      </c>
      <c r="Q127" s="2">
        <v>251009.5</v>
      </c>
      <c r="R127" s="2">
        <v>247755.22</v>
      </c>
      <c r="S127" s="2">
        <v>238964.6</v>
      </c>
      <c r="T127" s="2">
        <v>238653.15</v>
      </c>
      <c r="U127" s="2">
        <v>241031.18</v>
      </c>
      <c r="V127" s="2">
        <v>244333.47</v>
      </c>
      <c r="W127" s="2"/>
      <c r="X127" s="2"/>
      <c r="Y127" s="2"/>
      <c r="Z127" s="2"/>
      <c r="AB127" s="29" t="s">
        <v>211</v>
      </c>
      <c r="AC127" t="s">
        <v>42</v>
      </c>
      <c r="AD127" s="5">
        <f t="shared" si="119"/>
        <v>100</v>
      </c>
      <c r="AE127" s="5">
        <f t="shared" si="120"/>
        <v>98.491591644700378</v>
      </c>
      <c r="AF127" s="5">
        <f t="shared" si="121"/>
        <v>94.887391613300579</v>
      </c>
      <c r="AG127" s="5">
        <f t="shared" si="122"/>
        <v>94.485397986069714</v>
      </c>
      <c r="AH127" s="5">
        <f t="shared" si="122"/>
        <v>94.868697127066483</v>
      </c>
      <c r="AI127" s="5">
        <f t="shared" si="122"/>
        <v>95.221837982750742</v>
      </c>
      <c r="AO127" s="29" t="s">
        <v>211</v>
      </c>
      <c r="AP127" t="s">
        <v>42</v>
      </c>
      <c r="AS127" s="2">
        <v>106700.45</v>
      </c>
      <c r="AT127" s="2">
        <v>130092.31578947368</v>
      </c>
      <c r="AU127" s="2">
        <v>78178.190476190473</v>
      </c>
      <c r="AV127" s="2">
        <v>30738.81818181818</v>
      </c>
      <c r="AW127" s="2"/>
      <c r="AX127" s="2"/>
      <c r="AY127" s="2"/>
      <c r="AZ127" s="2"/>
      <c r="BA127" s="2"/>
      <c r="BB127" s="29" t="s">
        <v>211</v>
      </c>
      <c r="BC127" t="s">
        <v>42</v>
      </c>
      <c r="BD127" s="2">
        <f t="shared" si="123"/>
        <v>251009.5</v>
      </c>
      <c r="BE127" s="2"/>
      <c r="BF127" s="2">
        <f t="shared" si="124"/>
        <v>132264.15000000002</v>
      </c>
      <c r="BG127" s="2">
        <f t="shared" si="125"/>
        <v>108560.83421052631</v>
      </c>
      <c r="BH127" s="2">
        <f t="shared" si="125"/>
        <v>162852.98952380952</v>
      </c>
      <c r="BI127" s="2">
        <f t="shared" si="125"/>
        <v>213594.65181818182</v>
      </c>
      <c r="BO127" s="29" t="s">
        <v>211</v>
      </c>
      <c r="BP127" t="s">
        <v>42</v>
      </c>
      <c r="BQ127" s="5">
        <f t="shared" si="126"/>
        <v>100</v>
      </c>
      <c r="BR127" s="5"/>
      <c r="BS127" s="5">
        <f t="shared" si="127"/>
        <v>52.51907687352157</v>
      </c>
      <c r="BT127" s="5">
        <f>BG127*100/G127</f>
        <v>42.980424210119629</v>
      </c>
      <c r="BU127" s="5">
        <f t="shared" si="128"/>
        <v>64.098142569652666</v>
      </c>
      <c r="BV127" s="5">
        <f t="shared" si="128"/>
        <v>83.242280844343455</v>
      </c>
    </row>
    <row r="128" spans="1:74" ht="51">
      <c r="A128" s="50"/>
      <c r="B128" s="17" t="s">
        <v>212</v>
      </c>
      <c r="C128" s="18" t="s">
        <v>43</v>
      </c>
      <c r="D128" s="2">
        <v>821181.65</v>
      </c>
      <c r="E128" s="2">
        <v>823278.45252600685</v>
      </c>
      <c r="F128" s="2">
        <v>823377.10522430006</v>
      </c>
      <c r="G128" s="2">
        <v>824662.4613094324</v>
      </c>
      <c r="H128" s="2">
        <v>822327.10047316656</v>
      </c>
      <c r="I128" s="2">
        <v>819324.66821300238</v>
      </c>
      <c r="J128" s="2">
        <v>810103.18614182877</v>
      </c>
      <c r="K128" s="2">
        <v>812922.70876550826</v>
      </c>
      <c r="L128" s="2">
        <v>829691.59057646536</v>
      </c>
      <c r="M128" s="2">
        <v>842290.73131113651</v>
      </c>
      <c r="N128" s="2">
        <v>843308.84955545317</v>
      </c>
      <c r="O128" s="29" t="s">
        <v>212</v>
      </c>
      <c r="P128" t="s">
        <v>43</v>
      </c>
      <c r="Q128" s="2">
        <v>821181.65</v>
      </c>
      <c r="R128" s="2">
        <v>812597.5</v>
      </c>
      <c r="S128" s="2">
        <v>788126</v>
      </c>
      <c r="T128" s="2">
        <v>782090.25</v>
      </c>
      <c r="U128" s="2">
        <v>779990.68</v>
      </c>
      <c r="V128" s="2">
        <v>779397.73</v>
      </c>
      <c r="W128" s="2"/>
      <c r="X128" s="2"/>
      <c r="Y128" s="2"/>
      <c r="Z128" s="2"/>
      <c r="AB128" s="29" t="s">
        <v>212</v>
      </c>
      <c r="AC128" t="s">
        <v>43</v>
      </c>
      <c r="AD128" s="5">
        <f t="shared" si="119"/>
        <v>100</v>
      </c>
      <c r="AE128" s="5">
        <f t="shared" si="120"/>
        <v>98.702631838203075</v>
      </c>
      <c r="AF128" s="5">
        <f t="shared" si="121"/>
        <v>95.718716855176936</v>
      </c>
      <c r="AG128" s="5">
        <f t="shared" si="122"/>
        <v>94.837619837595796</v>
      </c>
      <c r="AH128" s="5">
        <f t="shared" si="122"/>
        <v>94.851632586496763</v>
      </c>
      <c r="AI128" s="5">
        <f t="shared" si="122"/>
        <v>95.126847785495642</v>
      </c>
      <c r="AO128" s="29" t="s">
        <v>212</v>
      </c>
      <c r="AP128" t="s">
        <v>43</v>
      </c>
      <c r="AS128" s="2">
        <v>128708</v>
      </c>
      <c r="AT128" s="2">
        <v>209311.89473684211</v>
      </c>
      <c r="AU128" s="2">
        <v>158449.47619047618</v>
      </c>
      <c r="AV128" s="2">
        <v>63841.63636363636</v>
      </c>
      <c r="AW128" s="2"/>
      <c r="AX128" s="2"/>
      <c r="AY128" s="2"/>
      <c r="AZ128" s="2"/>
      <c r="BA128" s="2"/>
      <c r="BB128" s="29" t="s">
        <v>212</v>
      </c>
      <c r="BC128" t="s">
        <v>43</v>
      </c>
      <c r="BD128" s="2">
        <f t="shared" si="123"/>
        <v>821181.65</v>
      </c>
      <c r="BE128" s="2"/>
      <c r="BF128" s="2">
        <f t="shared" si="124"/>
        <v>659418</v>
      </c>
      <c r="BG128" s="2">
        <f t="shared" si="125"/>
        <v>572778.35526315786</v>
      </c>
      <c r="BH128" s="2">
        <f t="shared" si="125"/>
        <v>621541.20380952384</v>
      </c>
      <c r="BI128" s="2">
        <f t="shared" si="125"/>
        <v>715556.09363636363</v>
      </c>
      <c r="BO128" s="29" t="s">
        <v>212</v>
      </c>
      <c r="BP128" t="s">
        <v>43</v>
      </c>
      <c r="BQ128" s="5">
        <f t="shared" si="126"/>
        <v>100</v>
      </c>
      <c r="BR128" s="5"/>
      <c r="BS128" s="5">
        <f t="shared" si="127"/>
        <v>80.086997296380346</v>
      </c>
      <c r="BT128" s="5">
        <f t="shared" si="128"/>
        <v>69.456096540841358</v>
      </c>
      <c r="BU128" s="5">
        <f t="shared" si="128"/>
        <v>75.583208123858412</v>
      </c>
      <c r="BV128" s="5">
        <f t="shared" si="128"/>
        <v>87.33486509042082</v>
      </c>
    </row>
    <row r="129" spans="1:74" ht="34">
      <c r="A129" s="51"/>
      <c r="B129" s="19" t="s">
        <v>213</v>
      </c>
      <c r="C129" s="20" t="s">
        <v>44</v>
      </c>
      <c r="D129" s="2">
        <v>1363599.9000000001</v>
      </c>
      <c r="E129" s="2">
        <v>1367634.9229765139</v>
      </c>
      <c r="F129" s="2">
        <v>1380174.4492652596</v>
      </c>
      <c r="G129" s="2">
        <v>1390823.7127476453</v>
      </c>
      <c r="H129" s="2">
        <v>1420192.8117163614</v>
      </c>
      <c r="I129" s="2">
        <v>1461520.3935033435</v>
      </c>
      <c r="J129" s="2">
        <v>1459918.0828758215</v>
      </c>
      <c r="K129" s="2">
        <v>1423534.5805152685</v>
      </c>
      <c r="L129" s="2">
        <v>1400580.2172421771</v>
      </c>
      <c r="M129" s="2">
        <v>1403682.0967065988</v>
      </c>
      <c r="N129" s="2">
        <v>1429444.5602397325</v>
      </c>
      <c r="O129" s="29" t="s">
        <v>213</v>
      </c>
      <c r="P129" t="s">
        <v>44</v>
      </c>
      <c r="Q129" s="2">
        <v>1363599.9</v>
      </c>
      <c r="R129" s="2">
        <v>1344449.54</v>
      </c>
      <c r="S129" s="2">
        <v>1308942.1000000001</v>
      </c>
      <c r="T129" s="2">
        <v>1310844.8</v>
      </c>
      <c r="U129" s="2">
        <v>1337274.8999999999</v>
      </c>
      <c r="V129" s="2">
        <v>1375381.13</v>
      </c>
      <c r="W129" s="2"/>
      <c r="X129" s="2"/>
      <c r="Y129" s="2"/>
      <c r="Z129" s="2"/>
      <c r="AB129" s="29" t="s">
        <v>213</v>
      </c>
      <c r="AC129" t="s">
        <v>44</v>
      </c>
      <c r="AD129" s="5">
        <f t="shared" si="119"/>
        <v>99.999999999999986</v>
      </c>
      <c r="AE129" s="5">
        <f t="shared" si="120"/>
        <v>98.304709642391018</v>
      </c>
      <c r="AF129" s="5">
        <f t="shared" si="121"/>
        <v>94.838887989617533</v>
      </c>
      <c r="AG129" s="5">
        <f t="shared" si="122"/>
        <v>94.249529108930503</v>
      </c>
      <c r="AH129" s="5">
        <f t="shared" si="122"/>
        <v>94.161503210528721</v>
      </c>
      <c r="AI129" s="5">
        <f t="shared" si="122"/>
        <v>94.106188056886225</v>
      </c>
      <c r="AO129" s="29" t="s">
        <v>213</v>
      </c>
      <c r="AP129" t="s">
        <v>44</v>
      </c>
      <c r="AS129" s="2">
        <v>333080.09999999998</v>
      </c>
      <c r="AT129" s="2">
        <v>400927.36842105264</v>
      </c>
      <c r="AU129" s="2">
        <v>241672.57142857142</v>
      </c>
      <c r="AV129" s="2">
        <v>106298.68181818182</v>
      </c>
      <c r="AW129" s="2"/>
      <c r="AX129" s="2"/>
      <c r="AY129" s="2"/>
      <c r="AZ129" s="2"/>
      <c r="BA129" s="2"/>
      <c r="BB129" s="29" t="s">
        <v>213</v>
      </c>
      <c r="BC129" t="s">
        <v>44</v>
      </c>
      <c r="BD129" s="2">
        <f t="shared" si="123"/>
        <v>1363599.9</v>
      </c>
      <c r="BE129" s="2"/>
      <c r="BF129" s="2">
        <f t="shared" si="124"/>
        <v>975862.00000000012</v>
      </c>
      <c r="BG129" s="2">
        <f t="shared" si="125"/>
        <v>909917.43157894746</v>
      </c>
      <c r="BH129" s="2">
        <f t="shared" si="125"/>
        <v>1095602.3285714285</v>
      </c>
      <c r="BI129" s="2">
        <f t="shared" si="125"/>
        <v>1269082.448181818</v>
      </c>
      <c r="BO129" s="29" t="s">
        <v>213</v>
      </c>
      <c r="BP129" t="s">
        <v>44</v>
      </c>
      <c r="BQ129" s="5">
        <f t="shared" si="126"/>
        <v>99.999999999999986</v>
      </c>
      <c r="BR129" s="5"/>
      <c r="BS129" s="5">
        <f t="shared" si="127"/>
        <v>70.705699596127403</v>
      </c>
      <c r="BT129" s="5">
        <f t="shared" si="128"/>
        <v>65.42291616392977</v>
      </c>
      <c r="BU129" s="5">
        <f t="shared" si="128"/>
        <v>77.144618641418703</v>
      </c>
      <c r="BV129" s="5">
        <f t="shared" si="128"/>
        <v>86.833030440290926</v>
      </c>
    </row>
    <row r="130" spans="1:74" ht="17">
      <c r="A130" s="49" t="s">
        <v>214</v>
      </c>
      <c r="B130" s="15" t="s">
        <v>215</v>
      </c>
      <c r="C130" s="16" t="s">
        <v>81</v>
      </c>
      <c r="D130" s="2">
        <v>426184.1</v>
      </c>
      <c r="E130" s="2">
        <v>429482.45351466769</v>
      </c>
      <c r="F130" s="2">
        <v>433188.98534314992</v>
      </c>
      <c r="G130" s="2">
        <v>437772.2791601849</v>
      </c>
      <c r="H130" s="2">
        <v>438956.27125826653</v>
      </c>
      <c r="I130" s="2">
        <v>433236.98046407354</v>
      </c>
      <c r="J130" s="2">
        <v>428233.69100419583</v>
      </c>
      <c r="K130" s="2">
        <v>433282.98217741883</v>
      </c>
      <c r="L130" s="2">
        <v>437102.85200498096</v>
      </c>
      <c r="M130" s="2">
        <v>437365.9920279191</v>
      </c>
      <c r="N130" s="2">
        <v>436664.95658434543</v>
      </c>
      <c r="O130" s="29" t="s">
        <v>215</v>
      </c>
      <c r="P130" t="s">
        <v>81</v>
      </c>
      <c r="Q130" s="2">
        <v>426184.1</v>
      </c>
      <c r="R130" s="2">
        <v>417551.81</v>
      </c>
      <c r="S130" s="2">
        <v>396413</v>
      </c>
      <c r="T130" s="2">
        <v>397815</v>
      </c>
      <c r="U130" s="2">
        <v>399429.86</v>
      </c>
      <c r="V130" s="2">
        <v>398366.78</v>
      </c>
      <c r="W130" s="2"/>
      <c r="X130" s="2"/>
      <c r="Y130" s="2"/>
      <c r="Z130" s="2"/>
      <c r="AB130" s="29" t="s">
        <v>215</v>
      </c>
      <c r="AC130" t="s">
        <v>81</v>
      </c>
      <c r="AD130" s="5">
        <f t="shared" si="119"/>
        <v>100</v>
      </c>
      <c r="AE130" s="5">
        <f t="shared" si="120"/>
        <v>97.222088255985</v>
      </c>
      <c r="AF130" s="5">
        <f t="shared" si="121"/>
        <v>91.510406176644153</v>
      </c>
      <c r="AG130" s="5">
        <f t="shared" si="122"/>
        <v>90.872588086929966</v>
      </c>
      <c r="AH130" s="5">
        <f t="shared" si="122"/>
        <v>90.995364721646595</v>
      </c>
      <c r="AI130" s="5">
        <f t="shared" si="122"/>
        <v>91.951240998235804</v>
      </c>
      <c r="AO130" s="29" t="s">
        <v>215</v>
      </c>
      <c r="AP130" t="s">
        <v>81</v>
      </c>
      <c r="AS130" s="2">
        <v>49895.55</v>
      </c>
      <c r="AT130" s="2">
        <v>72641.052631578961</v>
      </c>
      <c r="AU130" s="2">
        <v>60075.666666666664</v>
      </c>
      <c r="AV130" s="2">
        <v>36125.272727272728</v>
      </c>
      <c r="AW130" s="2"/>
      <c r="AX130" s="2"/>
      <c r="AY130" s="2"/>
      <c r="AZ130" s="2"/>
      <c r="BA130" s="2"/>
      <c r="BB130" s="29" t="s">
        <v>215</v>
      </c>
      <c r="BC130" t="s">
        <v>81</v>
      </c>
      <c r="BD130" s="2">
        <f t="shared" si="123"/>
        <v>426184.1</v>
      </c>
      <c r="BE130" s="2"/>
      <c r="BF130" s="2">
        <f t="shared" si="124"/>
        <v>346517.45</v>
      </c>
      <c r="BG130" s="2">
        <f t="shared" si="125"/>
        <v>325173.94736842101</v>
      </c>
      <c r="BH130" s="2">
        <f t="shared" si="125"/>
        <v>339354.1933333333</v>
      </c>
      <c r="BI130" s="2">
        <f t="shared" si="125"/>
        <v>362241.50727272732</v>
      </c>
      <c r="BO130" s="29" t="s">
        <v>215</v>
      </c>
      <c r="BP130" t="s">
        <v>81</v>
      </c>
      <c r="BQ130" s="5">
        <f t="shared" si="126"/>
        <v>100</v>
      </c>
      <c r="BR130" s="5"/>
      <c r="BS130" s="5">
        <f t="shared" si="127"/>
        <v>79.992211649958449</v>
      </c>
      <c r="BT130" s="5">
        <f t="shared" si="128"/>
        <v>74.279245819819678</v>
      </c>
      <c r="BU130" s="5">
        <f t="shared" si="128"/>
        <v>77.309339347305766</v>
      </c>
      <c r="BV130" s="5">
        <f t="shared" si="128"/>
        <v>83.612785520918024</v>
      </c>
    </row>
    <row r="131" spans="1:74" ht="34">
      <c r="A131" s="50"/>
      <c r="B131" s="17" t="s">
        <v>216</v>
      </c>
      <c r="C131" s="18" t="s">
        <v>82</v>
      </c>
      <c r="D131" s="2">
        <v>36111.636855969475</v>
      </c>
      <c r="E131" s="2">
        <v>37665.370965386683</v>
      </c>
      <c r="F131" s="2">
        <v>38298.525620984532</v>
      </c>
      <c r="G131" s="2">
        <v>38621.870445014174</v>
      </c>
      <c r="H131" s="2">
        <v>39884.715116851505</v>
      </c>
      <c r="I131" s="2">
        <v>41647.853912566941</v>
      </c>
      <c r="J131" s="2">
        <v>41703.458188780336</v>
      </c>
      <c r="K131" s="2">
        <v>40283.280190590202</v>
      </c>
      <c r="L131" s="2">
        <v>38623.168242714783</v>
      </c>
      <c r="M131" s="2">
        <v>37593.445500632508</v>
      </c>
      <c r="N131" s="2">
        <v>35698.355833459034</v>
      </c>
      <c r="O131" s="29" t="s">
        <v>216</v>
      </c>
      <c r="P131" t="s">
        <v>82</v>
      </c>
      <c r="Q131" s="2">
        <v>36111.636855969475</v>
      </c>
      <c r="R131" s="2">
        <v>36715.517314361576</v>
      </c>
      <c r="S131" s="2">
        <v>35748.430728864187</v>
      </c>
      <c r="T131" s="2">
        <v>36329.000190823863</v>
      </c>
      <c r="U131" s="2">
        <v>37186.920521032109</v>
      </c>
      <c r="V131" s="2">
        <v>39164.403092176231</v>
      </c>
      <c r="W131" s="2"/>
      <c r="X131" s="2"/>
      <c r="Y131" s="2"/>
      <c r="Z131" s="2"/>
      <c r="AB131" s="29" t="s">
        <v>216</v>
      </c>
      <c r="AC131" t="s">
        <v>82</v>
      </c>
      <c r="AD131" s="5">
        <f t="shared" si="119"/>
        <v>100</v>
      </c>
      <c r="AE131" s="5">
        <f t="shared" si="120"/>
        <v>97.478177894761757</v>
      </c>
      <c r="AF131" s="5">
        <f t="shared" si="121"/>
        <v>93.34153247214536</v>
      </c>
      <c r="AG131" s="5">
        <f t="shared" si="122"/>
        <v>94.063285315363828</v>
      </c>
      <c r="AH131" s="5">
        <f t="shared" si="122"/>
        <v>93.236018891157713</v>
      </c>
      <c r="AI131" s="5">
        <f t="shared" si="122"/>
        <v>94.037025711806606</v>
      </c>
      <c r="AO131" s="29" t="s">
        <v>216</v>
      </c>
      <c r="AP131" t="s">
        <v>82</v>
      </c>
      <c r="AS131" s="2">
        <v>1696.35</v>
      </c>
      <c r="AT131" s="2">
        <v>3615.8421052631579</v>
      </c>
      <c r="AU131" s="2">
        <v>3424.5238095238092</v>
      </c>
      <c r="AV131" s="2">
        <v>1922.9545454545455</v>
      </c>
      <c r="AW131" s="2"/>
      <c r="AX131" s="2"/>
      <c r="AY131" s="2"/>
      <c r="AZ131" s="2"/>
      <c r="BA131" s="2"/>
      <c r="BB131" s="29" t="s">
        <v>216</v>
      </c>
      <c r="BC131" t="s">
        <v>82</v>
      </c>
      <c r="BD131" s="2">
        <f t="shared" si="123"/>
        <v>36111.636855969475</v>
      </c>
      <c r="BE131" s="2"/>
      <c r="BF131" s="2">
        <f t="shared" si="124"/>
        <v>34052.080728864188</v>
      </c>
      <c r="BG131" s="2">
        <f t="shared" si="125"/>
        <v>32713.158085560706</v>
      </c>
      <c r="BH131" s="2">
        <f t="shared" si="125"/>
        <v>33762.3967115083</v>
      </c>
      <c r="BI131" s="2">
        <f t="shared" si="125"/>
        <v>37241.448546721687</v>
      </c>
      <c r="BO131" s="29" t="s">
        <v>216</v>
      </c>
      <c r="BP131" t="s">
        <v>82</v>
      </c>
      <c r="BQ131" s="5">
        <f t="shared" si="126"/>
        <v>100</v>
      </c>
      <c r="BR131" s="5"/>
      <c r="BS131" s="5">
        <f t="shared" si="127"/>
        <v>88.912249692991765</v>
      </c>
      <c r="BT131" s="5">
        <f t="shared" si="128"/>
        <v>84.701123246048681</v>
      </c>
      <c r="BU131" s="5">
        <f t="shared" si="128"/>
        <v>84.649963306979998</v>
      </c>
      <c r="BV131" s="5">
        <f t="shared" si="128"/>
        <v>89.419850119778559</v>
      </c>
    </row>
    <row r="132" spans="1:74" ht="17">
      <c r="A132" s="50"/>
      <c r="B132" s="17" t="s">
        <v>217</v>
      </c>
      <c r="C132" s="18" t="s">
        <v>41</v>
      </c>
      <c r="D132" s="2">
        <v>37864.65</v>
      </c>
      <c r="E132" s="2">
        <v>38699.181077637411</v>
      </c>
      <c r="F132" s="2">
        <v>40226.710607001631</v>
      </c>
      <c r="G132" s="2">
        <v>41399.93618000672</v>
      </c>
      <c r="H132" s="2">
        <v>42440.789416051462</v>
      </c>
      <c r="I132" s="2">
        <v>43203.64020571499</v>
      </c>
      <c r="J132" s="2">
        <v>43133.253859902259</v>
      </c>
      <c r="K132" s="2">
        <v>42943.906990323121</v>
      </c>
      <c r="L132" s="2">
        <v>41849.509195324834</v>
      </c>
      <c r="M132" s="2">
        <v>40213.36041010105</v>
      </c>
      <c r="N132" s="2">
        <v>39989.652187576277</v>
      </c>
      <c r="O132" s="29" t="s">
        <v>217</v>
      </c>
      <c r="P132" t="s">
        <v>41</v>
      </c>
      <c r="Q132" s="2">
        <v>37864.65</v>
      </c>
      <c r="R132" s="2">
        <v>37945.769999999997</v>
      </c>
      <c r="S132" s="2">
        <v>37418.949999999997</v>
      </c>
      <c r="T132" s="2">
        <v>37498.400000000001</v>
      </c>
      <c r="U132" s="2">
        <v>37453.949999999997</v>
      </c>
      <c r="V132" s="2">
        <v>37415.78</v>
      </c>
      <c r="W132" s="2"/>
      <c r="X132" s="2"/>
      <c r="Y132" s="2"/>
      <c r="Z132" s="2"/>
      <c r="AB132" s="29" t="s">
        <v>217</v>
      </c>
      <c r="AC132" t="s">
        <v>41</v>
      </c>
      <c r="AD132" s="5">
        <f t="shared" si="119"/>
        <v>100</v>
      </c>
      <c r="AE132" s="5">
        <f t="shared" si="120"/>
        <v>98.053160153115542</v>
      </c>
      <c r="AF132" s="5">
        <f t="shared" si="121"/>
        <v>93.020158584597439</v>
      </c>
      <c r="AG132" s="5">
        <f t="shared" si="122"/>
        <v>90.575985037651122</v>
      </c>
      <c r="AH132" s="5">
        <f t="shared" si="122"/>
        <v>88.249890059383759</v>
      </c>
      <c r="AI132" s="5">
        <f t="shared" si="122"/>
        <v>86.603304309183258</v>
      </c>
      <c r="AO132" s="29" t="s">
        <v>217</v>
      </c>
      <c r="AP132" t="s">
        <v>41</v>
      </c>
      <c r="AS132" s="2">
        <v>6443</v>
      </c>
      <c r="AT132" s="2">
        <v>23567.42105263158</v>
      </c>
      <c r="AU132" s="2">
        <v>23889.190476190473</v>
      </c>
      <c r="AV132" s="2">
        <v>21300.18181818182</v>
      </c>
      <c r="AW132" s="2"/>
      <c r="AX132" s="2"/>
      <c r="AY132" s="2"/>
      <c r="AZ132" s="2"/>
      <c r="BA132" s="2"/>
      <c r="BB132" s="29" t="s">
        <v>217</v>
      </c>
      <c r="BC132" t="s">
        <v>41</v>
      </c>
      <c r="BD132" s="2">
        <f t="shared" si="123"/>
        <v>37864.65</v>
      </c>
      <c r="BE132" s="2"/>
      <c r="BF132" s="2">
        <f t="shared" si="124"/>
        <v>30975.949999999997</v>
      </c>
      <c r="BG132" s="2">
        <f t="shared" si="125"/>
        <v>13930.978947368421</v>
      </c>
      <c r="BH132" s="2">
        <f t="shared" si="125"/>
        <v>13564.759523809524</v>
      </c>
      <c r="BI132" s="2">
        <f t="shared" si="125"/>
        <v>16115.598181818179</v>
      </c>
      <c r="BO132" s="29" t="s">
        <v>217</v>
      </c>
      <c r="BP132" t="s">
        <v>41</v>
      </c>
      <c r="BQ132" s="5">
        <f t="shared" si="126"/>
        <v>100</v>
      </c>
      <c r="BR132" s="5"/>
      <c r="BS132" s="5">
        <f t="shared" si="127"/>
        <v>77.003437598023481</v>
      </c>
      <c r="BT132" s="5">
        <f t="shared" si="128"/>
        <v>33.649759474982268</v>
      </c>
      <c r="BU132" s="5">
        <f t="shared" si="128"/>
        <v>31.961609834427865</v>
      </c>
      <c r="BV132" s="5">
        <f t="shared" si="128"/>
        <v>37.301482247985213</v>
      </c>
    </row>
    <row r="133" spans="1:74" ht="34">
      <c r="A133" s="50"/>
      <c r="B133" s="17" t="s">
        <v>218</v>
      </c>
      <c r="C133" s="18" t="s">
        <v>83</v>
      </c>
      <c r="D133" s="2">
        <v>193123.85</v>
      </c>
      <c r="E133" s="2">
        <v>194466.42958758312</v>
      </c>
      <c r="F133" s="2">
        <v>198080.34048621685</v>
      </c>
      <c r="G133" s="2">
        <v>200056.67172214223</v>
      </c>
      <c r="H133" s="2">
        <v>202970.67218433094</v>
      </c>
      <c r="I133" s="2">
        <v>205637.55254300256</v>
      </c>
      <c r="J133" s="2">
        <v>206121.8534500456</v>
      </c>
      <c r="K133" s="2">
        <v>205682.26391118683</v>
      </c>
      <c r="L133" s="2">
        <v>204732.65307527684</v>
      </c>
      <c r="M133" s="2">
        <v>202187.91360559245</v>
      </c>
      <c r="N133" s="2">
        <v>202092.44265552214</v>
      </c>
      <c r="O133" s="29" t="s">
        <v>218</v>
      </c>
      <c r="P133" t="s">
        <v>83</v>
      </c>
      <c r="Q133" s="2">
        <v>193123.85</v>
      </c>
      <c r="R133" s="2">
        <v>192760.86</v>
      </c>
      <c r="S133" s="2">
        <v>188871.45</v>
      </c>
      <c r="T133" s="2">
        <v>189468.2</v>
      </c>
      <c r="U133" s="2">
        <v>190623.4</v>
      </c>
      <c r="V133" s="2">
        <v>192942.82</v>
      </c>
      <c r="W133" s="2"/>
      <c r="X133" s="2"/>
      <c r="Y133" s="2"/>
      <c r="Z133" s="2"/>
      <c r="AB133" s="29" t="s">
        <v>218</v>
      </c>
      <c r="AC133" t="s">
        <v>83</v>
      </c>
      <c r="AD133" s="5">
        <f t="shared" si="119"/>
        <v>100</v>
      </c>
      <c r="AE133" s="5">
        <f t="shared" si="120"/>
        <v>99.122949091418903</v>
      </c>
      <c r="AF133" s="5">
        <f t="shared" si="121"/>
        <v>95.350931615115215</v>
      </c>
      <c r="AG133" s="5">
        <f t="shared" si="122"/>
        <v>94.707263881282344</v>
      </c>
      <c r="AH133" s="5">
        <f t="shared" si="122"/>
        <v>93.916721045729417</v>
      </c>
      <c r="AI133" s="5">
        <f t="shared" si="122"/>
        <v>93.826646745200946</v>
      </c>
      <c r="AO133" s="29" t="s">
        <v>218</v>
      </c>
      <c r="AP133" t="s">
        <v>83</v>
      </c>
      <c r="AS133" s="2">
        <v>19639.8</v>
      </c>
      <c r="AT133" s="2">
        <v>37733.894736842107</v>
      </c>
      <c r="AU133" s="2">
        <v>33466.71428571429</v>
      </c>
      <c r="AV133" s="2">
        <v>16352.818181818182</v>
      </c>
      <c r="AW133" s="2"/>
      <c r="AX133" s="2"/>
      <c r="AY133" s="2"/>
      <c r="AZ133" s="2"/>
      <c r="BA133" s="2"/>
      <c r="BB133" s="29" t="s">
        <v>218</v>
      </c>
      <c r="BC133" t="s">
        <v>83</v>
      </c>
      <c r="BD133" s="2">
        <f t="shared" si="123"/>
        <v>193123.85</v>
      </c>
      <c r="BE133" s="2"/>
      <c r="BF133" s="2">
        <f t="shared" si="124"/>
        <v>169231.65000000002</v>
      </c>
      <c r="BG133" s="2">
        <f t="shared" si="125"/>
        <v>151734.3052631579</v>
      </c>
      <c r="BH133" s="2">
        <f t="shared" si="125"/>
        <v>157156.6857142857</v>
      </c>
      <c r="BI133" s="2">
        <f t="shared" si="125"/>
        <v>176590.00181818183</v>
      </c>
      <c r="BO133" s="29" t="s">
        <v>218</v>
      </c>
      <c r="BP133" t="s">
        <v>83</v>
      </c>
      <c r="BQ133" s="5">
        <f t="shared" si="126"/>
        <v>100</v>
      </c>
      <c r="BR133" s="5"/>
      <c r="BS133" s="5">
        <f t="shared" si="127"/>
        <v>85.435863844234348</v>
      </c>
      <c r="BT133" s="5">
        <f t="shared" si="128"/>
        <v>75.845661110418234</v>
      </c>
      <c r="BU133" s="5">
        <f t="shared" si="128"/>
        <v>77.428272776059714</v>
      </c>
      <c r="BV133" s="5">
        <f t="shared" si="128"/>
        <v>85.874393871349767</v>
      </c>
    </row>
    <row r="134" spans="1:74" ht="17">
      <c r="A134" s="51"/>
      <c r="B134" s="19" t="s">
        <v>219</v>
      </c>
      <c r="C134" s="20" t="s">
        <v>84</v>
      </c>
      <c r="D134" s="2">
        <v>73107.850000000006</v>
      </c>
      <c r="E134" s="2">
        <v>73176.604725506215</v>
      </c>
      <c r="F134" s="2">
        <v>75845.243603825613</v>
      </c>
      <c r="G134" s="2">
        <v>76429.67424895482</v>
      </c>
      <c r="H134" s="2">
        <v>74058.374019211391</v>
      </c>
      <c r="I134" s="2">
        <v>78440.071503374798</v>
      </c>
      <c r="J134" s="2">
        <v>80196.696438362938</v>
      </c>
      <c r="K134" s="2">
        <v>77751.162155596583</v>
      </c>
      <c r="L134" s="2">
        <v>76751.499609766455</v>
      </c>
      <c r="M134" s="2">
        <v>78139.750697261494</v>
      </c>
      <c r="N134" s="2">
        <v>81299.671652926103</v>
      </c>
      <c r="O134" s="29" t="s">
        <v>219</v>
      </c>
      <c r="P134" t="s">
        <v>84</v>
      </c>
      <c r="Q134" s="2">
        <v>73107.850000000006</v>
      </c>
      <c r="R134" s="2">
        <v>71443.59</v>
      </c>
      <c r="S134" s="2">
        <v>69901.25</v>
      </c>
      <c r="T134" s="2">
        <v>70238.3</v>
      </c>
      <c r="U134" s="2">
        <v>71901</v>
      </c>
      <c r="V134" s="2">
        <v>76758.3</v>
      </c>
      <c r="W134" s="2"/>
      <c r="X134" s="2"/>
      <c r="Y134" s="2"/>
      <c r="Z134" s="2"/>
      <c r="AB134" s="29" t="s">
        <v>219</v>
      </c>
      <c r="AC134" t="s">
        <v>84</v>
      </c>
      <c r="AD134" s="5">
        <f t="shared" si="119"/>
        <v>100</v>
      </c>
      <c r="AE134" s="5">
        <f t="shared" si="120"/>
        <v>97.631736629477487</v>
      </c>
      <c r="AF134" s="5">
        <f t="shared" si="121"/>
        <v>92.162997544218058</v>
      </c>
      <c r="AG134" s="5">
        <f t="shared" si="122"/>
        <v>91.899253385815015</v>
      </c>
      <c r="AH134" s="5">
        <f t="shared" si="122"/>
        <v>97.086927646221682</v>
      </c>
      <c r="AI134" s="5">
        <f t="shared" si="122"/>
        <v>97.855979130128091</v>
      </c>
      <c r="AO134" s="29" t="s">
        <v>219</v>
      </c>
      <c r="AP134" t="s">
        <v>84</v>
      </c>
      <c r="AS134" s="2">
        <v>3063.45</v>
      </c>
      <c r="AT134" s="2">
        <v>4410.0526315789475</v>
      </c>
      <c r="AU134" s="2">
        <v>3158</v>
      </c>
      <c r="AV134" s="2">
        <v>1309.9545454545455</v>
      </c>
      <c r="AW134" s="2"/>
      <c r="AX134" s="2"/>
      <c r="AY134" s="2"/>
      <c r="AZ134" s="2"/>
      <c r="BA134" s="2"/>
      <c r="BB134" s="29" t="s">
        <v>219</v>
      </c>
      <c r="BC134" t="s">
        <v>84</v>
      </c>
      <c r="BD134" s="2">
        <f t="shared" si="123"/>
        <v>73107.850000000006</v>
      </c>
      <c r="BE134" s="2"/>
      <c r="BF134" s="2">
        <f t="shared" si="124"/>
        <v>66837.8</v>
      </c>
      <c r="BG134" s="2">
        <f t="shared" si="125"/>
        <v>65828.247368421056</v>
      </c>
      <c r="BH134" s="2">
        <f t="shared" si="125"/>
        <v>68743</v>
      </c>
      <c r="BI134" s="2">
        <f t="shared" si="125"/>
        <v>75448.345454545459</v>
      </c>
      <c r="BO134" s="29" t="s">
        <v>219</v>
      </c>
      <c r="BP134" t="s">
        <v>84</v>
      </c>
      <c r="BQ134" s="5">
        <f t="shared" si="126"/>
        <v>100</v>
      </c>
      <c r="BR134" s="5"/>
      <c r="BS134" s="5">
        <f t="shared" si="127"/>
        <v>88.123917630384824</v>
      </c>
      <c r="BT134" s="5">
        <f t="shared" si="128"/>
        <v>86.129174323049341</v>
      </c>
      <c r="BU134" s="5">
        <f t="shared" si="128"/>
        <v>92.822723845067756</v>
      </c>
      <c r="BV134" s="5">
        <f t="shared" si="128"/>
        <v>96.185972307915833</v>
      </c>
    </row>
    <row r="135" spans="1:74" ht="17">
      <c r="A135" s="49" t="s">
        <v>220</v>
      </c>
      <c r="B135" s="15" t="s">
        <v>221</v>
      </c>
      <c r="C135" s="16" t="s">
        <v>45</v>
      </c>
      <c r="D135" s="2">
        <v>251807</v>
      </c>
      <c r="E135" s="2">
        <v>276132.90841494873</v>
      </c>
      <c r="F135" s="2">
        <v>319081.05213321379</v>
      </c>
      <c r="G135" s="2">
        <v>353269.15835014032</v>
      </c>
      <c r="H135" s="2">
        <v>379773.38382758468</v>
      </c>
      <c r="I135" s="2">
        <v>406600.37487920193</v>
      </c>
      <c r="J135" s="2">
        <v>412257.52619583486</v>
      </c>
      <c r="K135" s="2">
        <v>388167.64990214747</v>
      </c>
      <c r="L135" s="2">
        <v>342942.85615176999</v>
      </c>
      <c r="M135" s="2">
        <v>271504.62907474034</v>
      </c>
      <c r="N135" s="2">
        <v>253307.54441304968</v>
      </c>
      <c r="O135" s="29" t="s">
        <v>221</v>
      </c>
      <c r="P135" t="s">
        <v>45</v>
      </c>
      <c r="Q135" s="2">
        <v>251807</v>
      </c>
      <c r="R135" s="2">
        <v>247942</v>
      </c>
      <c r="S135" s="2">
        <v>244685.95</v>
      </c>
      <c r="T135" s="2">
        <v>260296.05</v>
      </c>
      <c r="U135" s="2">
        <v>267232.90000000002</v>
      </c>
      <c r="V135" s="2">
        <v>297324.56</v>
      </c>
      <c r="W135" s="2"/>
      <c r="X135" s="2"/>
      <c r="Y135" s="2"/>
      <c r="Z135" s="2"/>
      <c r="AB135" s="29" t="s">
        <v>221</v>
      </c>
      <c r="AC135" t="s">
        <v>45</v>
      </c>
      <c r="AD135" s="5">
        <f t="shared" si="119"/>
        <v>100</v>
      </c>
      <c r="AE135" s="5">
        <f t="shared" si="120"/>
        <v>89.790819002063358</v>
      </c>
      <c r="AF135" s="5">
        <f t="shared" si="121"/>
        <v>76.684575396800923</v>
      </c>
      <c r="AG135" s="5">
        <f t="shared" si="122"/>
        <v>73.682076073566932</v>
      </c>
      <c r="AH135" s="5">
        <f t="shared" si="122"/>
        <v>70.36641096505133</v>
      </c>
      <c r="AI135" s="5">
        <f t="shared" si="122"/>
        <v>73.124516938365588</v>
      </c>
      <c r="AO135" s="29" t="s">
        <v>221</v>
      </c>
      <c r="AP135" t="s">
        <v>45</v>
      </c>
      <c r="AS135" s="2">
        <v>149219.45000000001</v>
      </c>
      <c r="AT135" s="2">
        <v>217436.31578947368</v>
      </c>
      <c r="AU135" s="2">
        <v>211317.28571428571</v>
      </c>
      <c r="AV135" s="2">
        <v>165431.63636363635</v>
      </c>
      <c r="AW135" s="2"/>
      <c r="AX135" s="2"/>
      <c r="AY135" s="2"/>
      <c r="AZ135" s="2"/>
      <c r="BA135" s="2"/>
      <c r="BB135" s="29" t="s">
        <v>221</v>
      </c>
      <c r="BC135" t="s">
        <v>45</v>
      </c>
      <c r="BD135" s="2">
        <f t="shared" si="123"/>
        <v>251807</v>
      </c>
      <c r="BE135" s="2"/>
      <c r="BF135" s="2">
        <f t="shared" si="124"/>
        <v>95466.5</v>
      </c>
      <c r="BG135" s="2">
        <f t="shared" si="125"/>
        <v>42859.734210526309</v>
      </c>
      <c r="BH135" s="2">
        <f t="shared" si="125"/>
        <v>55915.614285714313</v>
      </c>
      <c r="BI135" s="2">
        <f t="shared" si="125"/>
        <v>131892.92363636364</v>
      </c>
      <c r="BO135" s="29" t="s">
        <v>221</v>
      </c>
      <c r="BP135" t="s">
        <v>45</v>
      </c>
      <c r="BQ135" s="5">
        <f t="shared" si="126"/>
        <v>100</v>
      </c>
      <c r="BR135" s="5"/>
      <c r="BS135" s="5">
        <f t="shared" si="127"/>
        <v>29.919200579839977</v>
      </c>
      <c r="BT135" s="5">
        <f t="shared" si="128"/>
        <v>12.132317015924208</v>
      </c>
      <c r="BU135" s="5">
        <f t="shared" si="128"/>
        <v>14.723415770258333</v>
      </c>
      <c r="BV135" s="5">
        <f t="shared" si="128"/>
        <v>32.437973938304431</v>
      </c>
    </row>
    <row r="136" spans="1:74" ht="17">
      <c r="A136" s="51"/>
      <c r="B136" s="19" t="s">
        <v>222</v>
      </c>
      <c r="C136" s="20" t="s">
        <v>46</v>
      </c>
      <c r="D136" s="2">
        <v>990872.9</v>
      </c>
      <c r="E136" s="2">
        <v>1026093.5159918024</v>
      </c>
      <c r="F136" s="2">
        <v>1071763.1741973879</v>
      </c>
      <c r="G136" s="2">
        <v>1117010.5311278929</v>
      </c>
      <c r="H136" s="2">
        <v>1129010.796341981</v>
      </c>
      <c r="I136" s="2">
        <v>1132389.9045268258</v>
      </c>
      <c r="J136" s="2">
        <v>1129653.9835715119</v>
      </c>
      <c r="K136" s="2">
        <v>1107795.8166708918</v>
      </c>
      <c r="L136" s="2">
        <v>1090318.8028214409</v>
      </c>
      <c r="M136" s="2">
        <v>1053062.4586192425</v>
      </c>
      <c r="N136" s="2">
        <v>1056152.2367275443</v>
      </c>
      <c r="O136" s="29" t="s">
        <v>222</v>
      </c>
      <c r="P136" t="s">
        <v>46</v>
      </c>
      <c r="Q136" s="2">
        <v>990872.9</v>
      </c>
      <c r="R136" s="2">
        <v>934509.31</v>
      </c>
      <c r="S136" s="2">
        <v>860863.05</v>
      </c>
      <c r="T136" s="2">
        <v>873503.9</v>
      </c>
      <c r="U136" s="2">
        <v>887219.59</v>
      </c>
      <c r="V136" s="2">
        <v>924052.13</v>
      </c>
      <c r="W136" s="2"/>
      <c r="X136" s="2"/>
      <c r="Y136" s="2"/>
      <c r="Z136" s="2"/>
      <c r="AB136" s="29" t="s">
        <v>222</v>
      </c>
      <c r="AC136" t="s">
        <v>46</v>
      </c>
      <c r="AD136" s="5">
        <f t="shared" si="119"/>
        <v>100</v>
      </c>
      <c r="AE136" s="5">
        <f t="shared" si="120"/>
        <v>91.074477660715075</v>
      </c>
      <c r="AF136" s="5">
        <f t="shared" si="121"/>
        <v>80.322133725547644</v>
      </c>
      <c r="AG136" s="5">
        <f t="shared" si="122"/>
        <v>78.200149027958233</v>
      </c>
      <c r="AH136" s="5">
        <f t="shared" si="122"/>
        <v>78.583800338722213</v>
      </c>
      <c r="AI136" s="5">
        <f t="shared" si="122"/>
        <v>81.601939959551245</v>
      </c>
      <c r="AO136" s="29" t="s">
        <v>222</v>
      </c>
      <c r="AP136" t="s">
        <v>46</v>
      </c>
      <c r="AS136" s="2">
        <v>559569.9</v>
      </c>
      <c r="AT136" s="2">
        <v>698052.68421052629</v>
      </c>
      <c r="AU136" s="2">
        <v>490951.28571428568</v>
      </c>
      <c r="AV136" s="2">
        <v>252260.81818181818</v>
      </c>
      <c r="AW136" s="2"/>
      <c r="AX136" s="2"/>
      <c r="AY136" s="2"/>
      <c r="AZ136" s="2"/>
      <c r="BA136" s="2"/>
      <c r="BB136" s="29" t="s">
        <v>222</v>
      </c>
      <c r="BC136" t="s">
        <v>46</v>
      </c>
      <c r="BD136" s="2">
        <f t="shared" si="123"/>
        <v>990872.9</v>
      </c>
      <c r="BE136" s="2"/>
      <c r="BF136" s="2">
        <f t="shared" si="124"/>
        <v>301293.15000000002</v>
      </c>
      <c r="BG136" s="2">
        <f t="shared" si="125"/>
        <v>175451.21578947373</v>
      </c>
      <c r="BH136" s="2">
        <f t="shared" si="125"/>
        <v>396268.30428571429</v>
      </c>
      <c r="BI136" s="2">
        <f t="shared" si="125"/>
        <v>671791.31181818177</v>
      </c>
      <c r="BO136" s="29" t="s">
        <v>222</v>
      </c>
      <c r="BP136" t="s">
        <v>46</v>
      </c>
      <c r="BQ136" s="5">
        <f t="shared" si="126"/>
        <v>100</v>
      </c>
      <c r="BR136" s="5"/>
      <c r="BS136" s="5">
        <f t="shared" si="127"/>
        <v>28.111914763784423</v>
      </c>
      <c r="BT136" s="5">
        <f t="shared" si="128"/>
        <v>15.707212322547505</v>
      </c>
      <c r="BU136" s="5">
        <f t="shared" si="128"/>
        <v>35.098716998068753</v>
      </c>
      <c r="BV136" s="5">
        <f t="shared" si="128"/>
        <v>59.325088393373903</v>
      </c>
    </row>
    <row r="137" spans="1:74" ht="17">
      <c r="A137" s="49" t="s">
        <v>223</v>
      </c>
      <c r="B137" s="15" t="s">
        <v>224</v>
      </c>
      <c r="C137" s="16" t="s">
        <v>85</v>
      </c>
      <c r="D137" s="2">
        <v>41582.300000000003</v>
      </c>
      <c r="E137" s="2">
        <v>41500.511097832525</v>
      </c>
      <c r="F137" s="2">
        <v>41480.669112142983</v>
      </c>
      <c r="G137" s="2">
        <v>41069.748307910209</v>
      </c>
      <c r="H137" s="2">
        <v>41236.893321823816</v>
      </c>
      <c r="I137" s="2">
        <v>41773.763304143671</v>
      </c>
      <c r="J137" s="2">
        <v>41284.383652114615</v>
      </c>
      <c r="K137" s="2">
        <v>41114.758389989809</v>
      </c>
      <c r="L137" s="2">
        <v>41247.733291097429</v>
      </c>
      <c r="M137" s="2">
        <v>41334.571622890093</v>
      </c>
      <c r="N137" s="2">
        <v>41293.543772002158</v>
      </c>
      <c r="O137" s="29" t="s">
        <v>224</v>
      </c>
      <c r="P137" t="s">
        <v>85</v>
      </c>
      <c r="Q137" s="2">
        <v>41582.300000000003</v>
      </c>
      <c r="R137" s="2">
        <v>41410.36</v>
      </c>
      <c r="S137" s="2">
        <v>40570</v>
      </c>
      <c r="T137" s="2">
        <v>40218.300000000003</v>
      </c>
      <c r="U137" s="2">
        <v>40071.949999999997</v>
      </c>
      <c r="V137" s="2">
        <v>40406.82</v>
      </c>
      <c r="W137" s="2"/>
      <c r="X137" s="2"/>
      <c r="Y137" s="2"/>
      <c r="Z137" s="2"/>
      <c r="AB137" s="29" t="s">
        <v>224</v>
      </c>
      <c r="AC137" t="s">
        <v>85</v>
      </c>
      <c r="AD137" s="5">
        <f t="shared" si="119"/>
        <v>100</v>
      </c>
      <c r="AE137" s="5">
        <f t="shared" si="120"/>
        <v>99.782771114264108</v>
      </c>
      <c r="AF137" s="5">
        <f t="shared" si="121"/>
        <v>97.804593967177851</v>
      </c>
      <c r="AG137" s="5">
        <f t="shared" si="122"/>
        <v>97.926823652468769</v>
      </c>
      <c r="AH137" s="5">
        <f t="shared" si="122"/>
        <v>97.174997367691375</v>
      </c>
      <c r="AI137" s="5">
        <f t="shared" si="122"/>
        <v>96.727746805593455</v>
      </c>
      <c r="AO137" s="29" t="s">
        <v>224</v>
      </c>
      <c r="AP137" t="s">
        <v>85</v>
      </c>
      <c r="AS137" s="2">
        <v>2886.5</v>
      </c>
      <c r="AT137" s="2">
        <v>8776.5789473684199</v>
      </c>
      <c r="AU137" s="2">
        <v>9746.0476190476184</v>
      </c>
      <c r="AV137" s="2">
        <v>2790.4545454545455</v>
      </c>
      <c r="AW137" s="2"/>
      <c r="AX137" s="2"/>
      <c r="AY137" s="2"/>
      <c r="AZ137" s="2"/>
      <c r="BA137" s="2"/>
      <c r="BB137" s="29" t="s">
        <v>224</v>
      </c>
      <c r="BC137" t="s">
        <v>85</v>
      </c>
      <c r="BD137" s="2">
        <f t="shared" si="123"/>
        <v>41582.300000000003</v>
      </c>
      <c r="BE137" s="2"/>
      <c r="BF137" s="2">
        <f t="shared" si="124"/>
        <v>37683.5</v>
      </c>
      <c r="BG137" s="2">
        <f t="shared" si="125"/>
        <v>31441.721052631583</v>
      </c>
      <c r="BH137" s="2">
        <f t="shared" si="125"/>
        <v>30325.902380952379</v>
      </c>
      <c r="BI137" s="2">
        <f t="shared" si="125"/>
        <v>37616.365454545456</v>
      </c>
      <c r="BO137" s="29" t="s">
        <v>224</v>
      </c>
      <c r="BP137" t="s">
        <v>85</v>
      </c>
      <c r="BQ137" s="5">
        <f t="shared" si="126"/>
        <v>100</v>
      </c>
      <c r="BR137" s="5"/>
      <c r="BS137" s="5">
        <f t="shared" si="127"/>
        <v>90.845930903676276</v>
      </c>
      <c r="BT137" s="5">
        <f t="shared" si="128"/>
        <v>76.556887607163091</v>
      </c>
      <c r="BU137" s="5">
        <f t="shared" si="128"/>
        <v>73.540705756568215</v>
      </c>
      <c r="BV137" s="5">
        <f t="shared" si="128"/>
        <v>90.047825427339859</v>
      </c>
    </row>
    <row r="138" spans="1:74" ht="51">
      <c r="A138" s="50"/>
      <c r="B138" s="17" t="s">
        <v>225</v>
      </c>
      <c r="C138" s="18" t="s">
        <v>86</v>
      </c>
      <c r="D138" s="2">
        <v>35920.550000000003</v>
      </c>
      <c r="E138" s="2">
        <v>36577.568823747926</v>
      </c>
      <c r="F138" s="2">
        <v>36659.545932884437</v>
      </c>
      <c r="G138" s="2">
        <v>36893.67166020834</v>
      </c>
      <c r="H138" s="2">
        <v>37470.60797500606</v>
      </c>
      <c r="I138" s="2">
        <v>36310.817266334037</v>
      </c>
      <c r="J138" s="2">
        <v>34712.121033856944</v>
      </c>
      <c r="K138" s="2">
        <v>36298.66534148316</v>
      </c>
      <c r="L138" s="2">
        <v>37083.365957356604</v>
      </c>
      <c r="M138" s="2">
        <v>37716.498558325562</v>
      </c>
      <c r="N138" s="2">
        <v>36459.451706756503</v>
      </c>
      <c r="O138" s="29" t="s">
        <v>225</v>
      </c>
      <c r="P138" t="s">
        <v>86</v>
      </c>
      <c r="Q138" s="2">
        <v>35920.550000000003</v>
      </c>
      <c r="R138" s="2">
        <v>33550.31</v>
      </c>
      <c r="S138" s="2">
        <v>30033.8</v>
      </c>
      <c r="T138" s="2">
        <v>30428.85</v>
      </c>
      <c r="U138" s="2">
        <v>31763.31</v>
      </c>
      <c r="V138" s="2">
        <v>33533.040000000001</v>
      </c>
      <c r="W138" s="2"/>
      <c r="X138" s="2"/>
      <c r="Y138" s="2"/>
      <c r="Z138" s="2"/>
      <c r="AB138" s="29" t="s">
        <v>225</v>
      </c>
      <c r="AC138" t="s">
        <v>86</v>
      </c>
      <c r="AD138" s="5">
        <f t="shared" si="119"/>
        <v>100</v>
      </c>
      <c r="AE138" s="5">
        <f t="shared" si="120"/>
        <v>91.723728719273211</v>
      </c>
      <c r="AF138" s="5">
        <f t="shared" si="121"/>
        <v>81.92627386870879</v>
      </c>
      <c r="AG138" s="5">
        <f t="shared" si="122"/>
        <v>82.477152938993129</v>
      </c>
      <c r="AH138" s="5">
        <f t="shared" si="122"/>
        <v>84.768600555365992</v>
      </c>
      <c r="AI138" s="5">
        <f t="shared" si="122"/>
        <v>92.350000701004646</v>
      </c>
      <c r="AO138" s="29" t="s">
        <v>225</v>
      </c>
      <c r="AP138" t="s">
        <v>86</v>
      </c>
      <c r="AS138" s="2">
        <v>6966.25</v>
      </c>
      <c r="AT138" s="2">
        <v>9849.6315789473665</v>
      </c>
      <c r="AU138" s="2">
        <v>8436.9047619047615</v>
      </c>
      <c r="AV138" s="2">
        <v>4593.454545454545</v>
      </c>
      <c r="AW138" s="2"/>
      <c r="AX138" s="2"/>
      <c r="AY138" s="2"/>
      <c r="AZ138" s="2"/>
      <c r="BA138" s="2"/>
      <c r="BB138" s="29" t="s">
        <v>225</v>
      </c>
      <c r="BC138" t="s">
        <v>86</v>
      </c>
      <c r="BD138" s="2">
        <f t="shared" si="123"/>
        <v>35920.550000000003</v>
      </c>
      <c r="BE138" s="2"/>
      <c r="BF138" s="2">
        <f t="shared" si="124"/>
        <v>23067.55</v>
      </c>
      <c r="BG138" s="2">
        <f t="shared" si="125"/>
        <v>20579.218421052632</v>
      </c>
      <c r="BH138" s="2">
        <f t="shared" si="125"/>
        <v>23326.405238095242</v>
      </c>
      <c r="BI138" s="2">
        <f t="shared" si="125"/>
        <v>28939.585454545457</v>
      </c>
      <c r="BO138" s="29" t="s">
        <v>225</v>
      </c>
      <c r="BP138" t="s">
        <v>86</v>
      </c>
      <c r="BQ138" s="5">
        <f t="shared" si="126"/>
        <v>100</v>
      </c>
      <c r="BR138" s="5"/>
      <c r="BS138" s="5">
        <f t="shared" si="127"/>
        <v>62.923719901582004</v>
      </c>
      <c r="BT138" s="5">
        <f t="shared" si="128"/>
        <v>55.779805844719817</v>
      </c>
      <c r="BU138" s="5">
        <f t="shared" si="128"/>
        <v>62.252540053939356</v>
      </c>
      <c r="BV138" s="5">
        <f t="shared" si="128"/>
        <v>79.699625712850874</v>
      </c>
    </row>
    <row r="139" spans="1:74" ht="34">
      <c r="A139" s="50"/>
      <c r="B139" s="17" t="s">
        <v>226</v>
      </c>
      <c r="C139" s="18" t="s">
        <v>87</v>
      </c>
      <c r="D139" s="2">
        <v>24855</v>
      </c>
      <c r="E139" s="2">
        <v>24932.362491105239</v>
      </c>
      <c r="F139" s="2">
        <v>25063.373547189254</v>
      </c>
      <c r="G139" s="2">
        <v>25021.963116396622</v>
      </c>
      <c r="H139" s="2">
        <v>25030.948590333956</v>
      </c>
      <c r="I139" s="2">
        <v>25403.317201442795</v>
      </c>
      <c r="J139" s="2">
        <v>25437.439640365443</v>
      </c>
      <c r="K139" s="2">
        <v>25052.639768368193</v>
      </c>
      <c r="L139" s="2">
        <v>25099.040999730089</v>
      </c>
      <c r="M139" s="2">
        <v>25203.33958352077</v>
      </c>
      <c r="N139" s="2">
        <v>25273.678361401242</v>
      </c>
      <c r="O139" s="29" t="s">
        <v>226</v>
      </c>
      <c r="P139" t="s">
        <v>87</v>
      </c>
      <c r="Q139" s="2">
        <v>24855</v>
      </c>
      <c r="R139" s="2">
        <v>24713.13</v>
      </c>
      <c r="S139" s="2">
        <v>24284.6</v>
      </c>
      <c r="T139" s="2">
        <v>24051.8</v>
      </c>
      <c r="U139" s="2">
        <v>24061.27</v>
      </c>
      <c r="V139" s="2">
        <v>24319.95</v>
      </c>
      <c r="W139" s="2"/>
      <c r="X139" s="2"/>
      <c r="Y139" s="2"/>
      <c r="Z139" s="2"/>
      <c r="AB139" s="29" t="s">
        <v>226</v>
      </c>
      <c r="AC139" t="s">
        <v>87</v>
      </c>
      <c r="AD139" s="5">
        <f t="shared" si="119"/>
        <v>100</v>
      </c>
      <c r="AE139" s="5">
        <f t="shared" si="120"/>
        <v>99.120691064942392</v>
      </c>
      <c r="AF139" s="5">
        <f t="shared" si="121"/>
        <v>96.892782427222016</v>
      </c>
      <c r="AG139" s="5">
        <f t="shared" si="122"/>
        <v>96.122753790805149</v>
      </c>
      <c r="AH139" s="5">
        <f t="shared" si="122"/>
        <v>96.126081331538472</v>
      </c>
      <c r="AI139" s="5">
        <f t="shared" si="122"/>
        <v>95.735331756668131</v>
      </c>
      <c r="AO139" s="29" t="s">
        <v>226</v>
      </c>
      <c r="AP139" t="s">
        <v>87</v>
      </c>
      <c r="AS139" s="2">
        <v>642.4</v>
      </c>
      <c r="AT139" s="2">
        <v>1500.9473684210527</v>
      </c>
      <c r="AU139" s="2">
        <v>2328.1428571428569</v>
      </c>
      <c r="AV139" s="2">
        <v>499.45454545454544</v>
      </c>
      <c r="AW139" s="2"/>
      <c r="AX139" s="2"/>
      <c r="AY139" s="2"/>
      <c r="AZ139" s="2"/>
      <c r="BA139" s="2"/>
      <c r="BB139" s="29" t="s">
        <v>226</v>
      </c>
      <c r="BC139" t="s">
        <v>87</v>
      </c>
      <c r="BD139" s="2">
        <f t="shared" si="123"/>
        <v>24855</v>
      </c>
      <c r="BE139" s="2"/>
      <c r="BF139" s="2">
        <f t="shared" si="124"/>
        <v>23642.199999999997</v>
      </c>
      <c r="BG139" s="2">
        <f t="shared" si="125"/>
        <v>22550.852631578946</v>
      </c>
      <c r="BH139" s="2">
        <f t="shared" si="125"/>
        <v>21733.127142857142</v>
      </c>
      <c r="BI139" s="2">
        <f t="shared" si="125"/>
        <v>23820.495454545457</v>
      </c>
      <c r="BO139" s="29" t="s">
        <v>226</v>
      </c>
      <c r="BP139" t="s">
        <v>87</v>
      </c>
      <c r="BQ139" s="5">
        <f t="shared" si="126"/>
        <v>100</v>
      </c>
      <c r="BR139" s="5"/>
      <c r="BS139" s="5">
        <f t="shared" si="127"/>
        <v>94.329679743576904</v>
      </c>
      <c r="BT139" s="5">
        <f t="shared" si="128"/>
        <v>90.124234164511307</v>
      </c>
      <c r="BU139" s="5">
        <f t="shared" si="128"/>
        <v>86.825024087379916</v>
      </c>
      <c r="BV139" s="5">
        <f t="shared" si="128"/>
        <v>93.769232048138036</v>
      </c>
    </row>
    <row r="140" spans="1:74" ht="17">
      <c r="A140" s="50"/>
      <c r="B140" s="17" t="s">
        <v>227</v>
      </c>
      <c r="C140" s="18" t="s">
        <v>88</v>
      </c>
      <c r="D140" s="2">
        <v>69987.600000000006</v>
      </c>
      <c r="E140" s="2">
        <v>70101.015897434816</v>
      </c>
      <c r="F140" s="2">
        <v>70193.014837351409</v>
      </c>
      <c r="G140" s="2">
        <v>69511.530216829458</v>
      </c>
      <c r="H140" s="2">
        <v>69956.439068737935</v>
      </c>
      <c r="I140" s="2">
        <v>70036.181375691449</v>
      </c>
      <c r="J140" s="2">
        <v>69853.993797579198</v>
      </c>
      <c r="K140" s="2">
        <v>70270.699533605715</v>
      </c>
      <c r="L140" s="2">
        <v>70571.051341535553</v>
      </c>
      <c r="M140" s="2">
        <v>69381.049999894007</v>
      </c>
      <c r="N140" s="2">
        <v>69239.25292411288</v>
      </c>
      <c r="O140" s="29" t="s">
        <v>227</v>
      </c>
      <c r="P140" t="s">
        <v>88</v>
      </c>
      <c r="Q140" s="2">
        <v>69987.600000000006</v>
      </c>
      <c r="R140" s="2">
        <v>69876.09</v>
      </c>
      <c r="S140" s="2">
        <v>68712.3</v>
      </c>
      <c r="T140" s="2">
        <v>68851.850000000006</v>
      </c>
      <c r="U140" s="2">
        <v>69258.36</v>
      </c>
      <c r="V140" s="2">
        <v>69736.69</v>
      </c>
      <c r="W140" s="2"/>
      <c r="X140" s="2"/>
      <c r="Y140" s="2"/>
      <c r="Z140" s="2"/>
      <c r="AB140" s="29" t="s">
        <v>227</v>
      </c>
      <c r="AC140" t="s">
        <v>88</v>
      </c>
      <c r="AD140" s="5">
        <f t="shared" si="119"/>
        <v>100</v>
      </c>
      <c r="AE140" s="5">
        <f t="shared" si="120"/>
        <v>99.679140316933626</v>
      </c>
      <c r="AF140" s="5">
        <f t="shared" si="121"/>
        <v>97.890509702735429</v>
      </c>
      <c r="AG140" s="5">
        <f t="shared" si="122"/>
        <v>99.050977277047863</v>
      </c>
      <c r="AH140" s="5">
        <f t="shared" si="122"/>
        <v>99.002123209770559</v>
      </c>
      <c r="AI140" s="5">
        <f t="shared" si="122"/>
        <v>99.572376206399795</v>
      </c>
      <c r="AO140" s="29" t="s">
        <v>227</v>
      </c>
      <c r="AP140" t="s">
        <v>88</v>
      </c>
      <c r="AS140" s="2">
        <v>2580.9</v>
      </c>
      <c r="AT140" s="2">
        <v>4247.3684210526317</v>
      </c>
      <c r="AU140" s="2">
        <v>3081.9047619047619</v>
      </c>
      <c r="AV140" s="2">
        <v>1061.909090909091</v>
      </c>
      <c r="AW140" s="2"/>
      <c r="AX140" s="2"/>
      <c r="AY140" s="2"/>
      <c r="AZ140" s="2"/>
      <c r="BA140" s="2"/>
      <c r="BB140" s="29" t="s">
        <v>227</v>
      </c>
      <c r="BC140" t="s">
        <v>88</v>
      </c>
      <c r="BD140" s="2">
        <f t="shared" si="123"/>
        <v>69987.600000000006</v>
      </c>
      <c r="BE140" s="2"/>
      <c r="BF140" s="2">
        <f t="shared" si="124"/>
        <v>66131.400000000009</v>
      </c>
      <c r="BG140" s="2">
        <f t="shared" si="125"/>
        <v>64604.481578947372</v>
      </c>
      <c r="BH140" s="2">
        <f t="shared" si="125"/>
        <v>66176.455238095237</v>
      </c>
      <c r="BI140" s="2">
        <f t="shared" si="125"/>
        <v>68674.780909090914</v>
      </c>
      <c r="BO140" s="29" t="s">
        <v>227</v>
      </c>
      <c r="BP140" t="s">
        <v>88</v>
      </c>
      <c r="BQ140" s="5">
        <f t="shared" si="126"/>
        <v>100</v>
      </c>
      <c r="BR140" s="5"/>
      <c r="BS140" s="5">
        <f t="shared" si="127"/>
        <v>94.213648114754974</v>
      </c>
      <c r="BT140" s="5">
        <f t="shared" si="128"/>
        <v>92.940669522631168</v>
      </c>
      <c r="BU140" s="5">
        <f t="shared" si="128"/>
        <v>94.596660606283066</v>
      </c>
      <c r="BV140" s="5">
        <f t="shared" si="128"/>
        <v>98.056146923120153</v>
      </c>
    </row>
    <row r="141" spans="1:74" ht="51">
      <c r="A141" s="50"/>
      <c r="B141" s="17" t="s">
        <v>228</v>
      </c>
      <c r="C141" s="18" t="s">
        <v>89</v>
      </c>
      <c r="D141" s="2">
        <v>309283.40000000002</v>
      </c>
      <c r="E141" s="2">
        <v>312646.139711403</v>
      </c>
      <c r="F141" s="2">
        <v>314578.56496560079</v>
      </c>
      <c r="G141" s="2">
        <v>316474.0324156612</v>
      </c>
      <c r="H141" s="2">
        <v>318984.87749184703</v>
      </c>
      <c r="I141" s="2">
        <v>321043.19430932152</v>
      </c>
      <c r="J141" s="2">
        <v>320136.06780986988</v>
      </c>
      <c r="K141" s="2">
        <v>322514.59575356508</v>
      </c>
      <c r="L141" s="2">
        <v>325681.1938865924</v>
      </c>
      <c r="M141" s="2">
        <v>328943.59337538551</v>
      </c>
      <c r="N141" s="2">
        <v>330139.36377512017</v>
      </c>
      <c r="O141" s="29" t="s">
        <v>228</v>
      </c>
      <c r="P141" t="s">
        <v>89</v>
      </c>
      <c r="Q141" s="2">
        <v>309283.40000000002</v>
      </c>
      <c r="R141" s="2">
        <v>309890</v>
      </c>
      <c r="S141" s="2">
        <v>306033.34999999998</v>
      </c>
      <c r="T141" s="2">
        <v>304932.5</v>
      </c>
      <c r="U141" s="2">
        <v>304730.45</v>
      </c>
      <c r="V141" s="2">
        <v>305259.08</v>
      </c>
      <c r="W141" s="2"/>
      <c r="X141" s="2"/>
      <c r="Y141" s="2"/>
      <c r="Z141" s="2"/>
      <c r="AB141" s="29" t="s">
        <v>228</v>
      </c>
      <c r="AC141" t="s">
        <v>89</v>
      </c>
      <c r="AD141" s="5">
        <f t="shared" si="119"/>
        <v>100</v>
      </c>
      <c r="AE141" s="5">
        <f t="shared" si="120"/>
        <v>99.118447547778089</v>
      </c>
      <c r="AF141" s="5">
        <f t="shared" si="121"/>
        <v>97.283599101377035</v>
      </c>
      <c r="AG141" s="5">
        <f t="shared" si="122"/>
        <v>96.353087067661079</v>
      </c>
      <c r="AH141" s="5">
        <f t="shared" si="122"/>
        <v>95.531315589651626</v>
      </c>
      <c r="AI141" s="5">
        <f t="shared" si="122"/>
        <v>95.083492006962246</v>
      </c>
      <c r="AO141" s="29" t="s">
        <v>228</v>
      </c>
      <c r="AP141" t="s">
        <v>89</v>
      </c>
      <c r="AS141" s="2">
        <v>7973.15</v>
      </c>
      <c r="AT141" s="2">
        <v>19876.105263157893</v>
      </c>
      <c r="AU141" s="2">
        <v>17945.476190476191</v>
      </c>
      <c r="AV141" s="2">
        <v>6266.181818181818</v>
      </c>
      <c r="AW141" s="2"/>
      <c r="AX141" s="2"/>
      <c r="AY141" s="2"/>
      <c r="AZ141" s="2"/>
      <c r="BA141" s="2"/>
      <c r="BB141" s="29" t="s">
        <v>228</v>
      </c>
      <c r="BC141" t="s">
        <v>89</v>
      </c>
      <c r="BD141" s="2">
        <f t="shared" si="123"/>
        <v>309283.40000000002</v>
      </c>
      <c r="BE141" s="2"/>
      <c r="BF141" s="2">
        <f t="shared" si="124"/>
        <v>298060.19999999995</v>
      </c>
      <c r="BG141" s="2">
        <f t="shared" si="125"/>
        <v>285056.39473684214</v>
      </c>
      <c r="BH141" s="2">
        <f t="shared" si="125"/>
        <v>286784.9738095238</v>
      </c>
      <c r="BI141" s="2">
        <f t="shared" si="125"/>
        <v>298992.89818181819</v>
      </c>
      <c r="BO141" s="29" t="s">
        <v>228</v>
      </c>
      <c r="BP141" t="s">
        <v>89</v>
      </c>
      <c r="BQ141" s="5">
        <f t="shared" si="126"/>
        <v>100</v>
      </c>
      <c r="BR141" s="5"/>
      <c r="BS141" s="5">
        <f t="shared" si="127"/>
        <v>94.749049425091272</v>
      </c>
      <c r="BT141" s="5">
        <f t="shared" si="128"/>
        <v>90.072601711108248</v>
      </c>
      <c r="BU141" s="5">
        <f t="shared" si="128"/>
        <v>89.90550776716799</v>
      </c>
      <c r="BV141" s="5">
        <f t="shared" si="128"/>
        <v>93.131673083760148</v>
      </c>
    </row>
    <row r="142" spans="1:74" ht="17">
      <c r="A142" s="51"/>
      <c r="B142" s="19" t="s">
        <v>229</v>
      </c>
      <c r="C142" s="20" t="s">
        <v>90</v>
      </c>
      <c r="D142" s="2">
        <v>28221.15</v>
      </c>
      <c r="E142" s="2">
        <v>28674.068290294628</v>
      </c>
      <c r="F142" s="2">
        <v>28819.77887781629</v>
      </c>
      <c r="G142" s="2">
        <v>28991.973785095324</v>
      </c>
      <c r="H142" s="2">
        <v>28641.152807625651</v>
      </c>
      <c r="I142" s="2">
        <v>28771.732471403815</v>
      </c>
      <c r="J142" s="2">
        <v>28478.729521663779</v>
      </c>
      <c r="K142" s="2">
        <v>28446.271921143849</v>
      </c>
      <c r="L142" s="2">
        <v>29018.551762564992</v>
      </c>
      <c r="M142" s="2">
        <v>29259.449805025997</v>
      </c>
      <c r="N142" s="2">
        <v>29240.510134315424</v>
      </c>
      <c r="O142" s="29" t="s">
        <v>229</v>
      </c>
      <c r="P142" t="s">
        <v>90</v>
      </c>
      <c r="Q142" s="2">
        <v>28221.15</v>
      </c>
      <c r="R142" s="2">
        <v>28095.5</v>
      </c>
      <c r="S142" s="2">
        <v>27032.400000000001</v>
      </c>
      <c r="T142" s="2">
        <v>26735.7</v>
      </c>
      <c r="U142" s="2">
        <v>26846.13</v>
      </c>
      <c r="V142" s="2">
        <v>27007.95</v>
      </c>
      <c r="W142" s="2"/>
      <c r="X142" s="2"/>
      <c r="Y142" s="2"/>
      <c r="Z142" s="2"/>
      <c r="AB142" s="29" t="s">
        <v>229</v>
      </c>
      <c r="AC142" t="s">
        <v>90</v>
      </c>
      <c r="AD142" s="5">
        <f t="shared" si="119"/>
        <v>100</v>
      </c>
      <c r="AE142" s="5">
        <f t="shared" si="120"/>
        <v>97.982259495104657</v>
      </c>
      <c r="AF142" s="5">
        <f t="shared" si="121"/>
        <v>93.798082610577879</v>
      </c>
      <c r="AG142" s="5">
        <f t="shared" si="122"/>
        <v>92.217591662368065</v>
      </c>
      <c r="AH142" s="5">
        <f t="shared" si="122"/>
        <v>93.732714532538893</v>
      </c>
      <c r="AI142" s="5">
        <f t="shared" si="122"/>
        <v>93.869738385907638</v>
      </c>
      <c r="AO142" s="29" t="s">
        <v>229</v>
      </c>
      <c r="AP142" t="s">
        <v>90</v>
      </c>
      <c r="AS142" s="2">
        <v>3229.25</v>
      </c>
      <c r="AT142" s="2">
        <v>6574.4210526315783</v>
      </c>
      <c r="AU142" s="2">
        <v>5667.0952380952385</v>
      </c>
      <c r="AV142" s="2">
        <v>2599.5</v>
      </c>
      <c r="AW142" s="2"/>
      <c r="AX142" s="2"/>
      <c r="AY142" s="2"/>
      <c r="AZ142" s="2"/>
      <c r="BA142" s="2"/>
      <c r="BB142" s="29" t="s">
        <v>229</v>
      </c>
      <c r="BC142" t="s">
        <v>90</v>
      </c>
      <c r="BD142" s="2">
        <f t="shared" si="123"/>
        <v>28221.15</v>
      </c>
      <c r="BE142" s="2"/>
      <c r="BF142" s="2">
        <f t="shared" si="124"/>
        <v>23803.15</v>
      </c>
      <c r="BG142" s="2">
        <f t="shared" si="125"/>
        <v>20161.278947368424</v>
      </c>
      <c r="BH142" s="2">
        <f t="shared" si="125"/>
        <v>21179.034761904761</v>
      </c>
      <c r="BI142" s="2">
        <f t="shared" si="125"/>
        <v>24408.45</v>
      </c>
      <c r="BO142" s="29" t="s">
        <v>229</v>
      </c>
      <c r="BP142" t="s">
        <v>90</v>
      </c>
      <c r="BQ142" s="5">
        <f t="shared" si="126"/>
        <v>100</v>
      </c>
      <c r="BR142" s="5"/>
      <c r="BS142" s="5">
        <f t="shared" si="127"/>
        <v>82.593104204287329</v>
      </c>
      <c r="BT142" s="5">
        <f t="shared" si="128"/>
        <v>69.540898101022947</v>
      </c>
      <c r="BU142" s="5">
        <f t="shared" si="128"/>
        <v>73.946167265536488</v>
      </c>
      <c r="BV142" s="5">
        <f t="shared" si="128"/>
        <v>84.834828852449277</v>
      </c>
    </row>
    <row r="143" spans="1:74" ht="34">
      <c r="A143" s="49" t="s">
        <v>230</v>
      </c>
      <c r="B143" s="15" t="s">
        <v>231</v>
      </c>
      <c r="C143" s="16" t="s">
        <v>91</v>
      </c>
      <c r="D143" s="2">
        <v>203560.2</v>
      </c>
      <c r="E143" s="2">
        <v>203912.92734809895</v>
      </c>
      <c r="F143" s="2">
        <v>203787.71541581117</v>
      </c>
      <c r="G143" s="2">
        <v>203508.51869649463</v>
      </c>
      <c r="H143" s="2">
        <v>204060.68488128975</v>
      </c>
      <c r="I143" s="2">
        <v>204737.98454478098</v>
      </c>
      <c r="J143" s="2">
        <v>201897.04269702264</v>
      </c>
      <c r="K143" s="2">
        <v>201027.00217222315</v>
      </c>
      <c r="L143" s="2">
        <v>200138.6035069754</v>
      </c>
      <c r="M143" s="2">
        <v>199801.78262458535</v>
      </c>
      <c r="N143" s="2">
        <v>199403.79736079811</v>
      </c>
      <c r="O143" s="29" t="s">
        <v>231</v>
      </c>
      <c r="P143" t="s">
        <v>91</v>
      </c>
      <c r="Q143" s="2">
        <v>203560.2</v>
      </c>
      <c r="R143" s="2">
        <v>203573.31</v>
      </c>
      <c r="S143" s="2">
        <v>201464.5</v>
      </c>
      <c r="T143" s="2">
        <v>201243.2</v>
      </c>
      <c r="U143" s="2">
        <v>201258.54</v>
      </c>
      <c r="V143" s="2">
        <v>202093.39</v>
      </c>
      <c r="W143" s="2"/>
      <c r="X143" s="2"/>
      <c r="Y143" s="2"/>
      <c r="Z143" s="2"/>
      <c r="AB143" s="29" t="s">
        <v>231</v>
      </c>
      <c r="AC143" t="s">
        <v>91</v>
      </c>
      <c r="AD143" s="5">
        <f t="shared" si="119"/>
        <v>100</v>
      </c>
      <c r="AE143" s="5">
        <f t="shared" si="120"/>
        <v>99.833449819726638</v>
      </c>
      <c r="AF143" s="5">
        <f t="shared" si="121"/>
        <v>98.859982599505159</v>
      </c>
      <c r="AG143" s="5">
        <f t="shared" si="122"/>
        <v>98.886867876094641</v>
      </c>
      <c r="AH143" s="5">
        <f t="shared" si="122"/>
        <v>98.626808058142174</v>
      </c>
      <c r="AI143" s="5">
        <f t="shared" si="122"/>
        <v>98.708302931348555</v>
      </c>
      <c r="AO143" s="29" t="s">
        <v>231</v>
      </c>
      <c r="AP143" t="s">
        <v>91</v>
      </c>
      <c r="AS143" s="2">
        <v>1792.4</v>
      </c>
      <c r="AT143" s="2">
        <v>3149.1578947368416</v>
      </c>
      <c r="AU143" s="2">
        <v>2490.666666666667</v>
      </c>
      <c r="AV143" s="2">
        <v>1481.7727272727273</v>
      </c>
      <c r="AW143" s="2"/>
      <c r="AX143" s="2"/>
      <c r="AY143" s="2"/>
      <c r="AZ143" s="2"/>
      <c r="BA143" s="2"/>
      <c r="BB143" s="29" t="s">
        <v>231</v>
      </c>
      <c r="BC143" t="s">
        <v>91</v>
      </c>
      <c r="BD143" s="2">
        <f t="shared" si="123"/>
        <v>203560.2</v>
      </c>
      <c r="BE143" s="2"/>
      <c r="BF143" s="2">
        <f t="shared" si="124"/>
        <v>199672.1</v>
      </c>
      <c r="BG143" s="2">
        <f t="shared" si="125"/>
        <v>198094.04210526316</v>
      </c>
      <c r="BH143" s="2">
        <f t="shared" si="125"/>
        <v>198767.87333333335</v>
      </c>
      <c r="BI143" s="2">
        <f t="shared" si="125"/>
        <v>200611.61727272728</v>
      </c>
      <c r="BO143" s="29" t="s">
        <v>231</v>
      </c>
      <c r="BP143" t="s">
        <v>91</v>
      </c>
      <c r="BQ143" s="5">
        <f t="shared" si="126"/>
        <v>100</v>
      </c>
      <c r="BR143" s="5"/>
      <c r="BS143" s="5">
        <f t="shared" si="127"/>
        <v>97.980439886960994</v>
      </c>
      <c r="BT143" s="5">
        <f t="shared" si="128"/>
        <v>97.339434916085054</v>
      </c>
      <c r="BU143" s="5">
        <f t="shared" si="128"/>
        <v>97.406256109041564</v>
      </c>
      <c r="BV143" s="5">
        <f t="shared" si="128"/>
        <v>97.984561935964948</v>
      </c>
    </row>
    <row r="144" spans="1:74" ht="51">
      <c r="A144" s="50"/>
      <c r="B144" s="17" t="s">
        <v>232</v>
      </c>
      <c r="C144" s="18" t="s">
        <v>92</v>
      </c>
      <c r="D144" s="2">
        <v>57142.85</v>
      </c>
      <c r="E144" s="2">
        <v>57202.544107051057</v>
      </c>
      <c r="F144" s="2">
        <v>57095.544471418892</v>
      </c>
      <c r="G144" s="2">
        <v>57214.40594301861</v>
      </c>
      <c r="H144" s="2">
        <v>57396.547422551113</v>
      </c>
      <c r="I144" s="2">
        <v>57615.317765327571</v>
      </c>
      <c r="J144" s="2">
        <v>57517.282881899751</v>
      </c>
      <c r="K144" s="2">
        <v>57512.26869846342</v>
      </c>
      <c r="L144" s="2">
        <v>57583.824641482039</v>
      </c>
      <c r="M144" s="2">
        <v>57731.383449799148</v>
      </c>
      <c r="N144" s="2">
        <v>57824.444668444667</v>
      </c>
      <c r="O144" s="29" t="s">
        <v>232</v>
      </c>
      <c r="P144" t="s">
        <v>92</v>
      </c>
      <c r="Q144" s="2">
        <v>57142.85</v>
      </c>
      <c r="R144" s="2">
        <v>57112</v>
      </c>
      <c r="S144" s="2">
        <v>56903.1</v>
      </c>
      <c r="T144" s="2">
        <v>57407</v>
      </c>
      <c r="U144" s="2">
        <v>57351.040000000001</v>
      </c>
      <c r="V144" s="2">
        <v>57372.6</v>
      </c>
      <c r="W144" s="2"/>
      <c r="X144" s="2"/>
      <c r="Y144" s="2"/>
      <c r="Z144" s="2"/>
      <c r="AB144" s="29" t="s">
        <v>232</v>
      </c>
      <c r="AC144" t="s">
        <v>92</v>
      </c>
      <c r="AD144" s="5">
        <f t="shared" si="119"/>
        <v>100</v>
      </c>
      <c r="AE144" s="5">
        <f t="shared" si="120"/>
        <v>99.841713146741156</v>
      </c>
      <c r="AF144" s="5">
        <f t="shared" si="121"/>
        <v>99.66294310142672</v>
      </c>
      <c r="AG144" s="5">
        <f t="shared" si="122"/>
        <v>100.33661811882342</v>
      </c>
      <c r="AH144" s="5">
        <f t="shared" si="122"/>
        <v>99.920714007035841</v>
      </c>
      <c r="AI144" s="5">
        <f t="shared" si="122"/>
        <v>99.578727021317178</v>
      </c>
      <c r="AO144" s="29" t="s">
        <v>232</v>
      </c>
      <c r="AP144" t="s">
        <v>92</v>
      </c>
      <c r="AS144" s="2">
        <v>210.2</v>
      </c>
      <c r="AT144" s="2">
        <v>652.63157894736844</v>
      </c>
      <c r="AU144" s="2">
        <v>477.76190476190476</v>
      </c>
      <c r="AV144" s="2">
        <v>143.45454545454547</v>
      </c>
      <c r="AW144" s="2"/>
      <c r="AX144" s="2"/>
      <c r="AY144" s="2"/>
      <c r="AZ144" s="2"/>
      <c r="BA144" s="2"/>
      <c r="BB144" s="29" t="s">
        <v>232</v>
      </c>
      <c r="BC144" t="s">
        <v>92</v>
      </c>
      <c r="BD144" s="2">
        <f t="shared" si="123"/>
        <v>57142.85</v>
      </c>
      <c r="BE144" s="2"/>
      <c r="BF144" s="2">
        <f t="shared" si="124"/>
        <v>56692.9</v>
      </c>
      <c r="BG144" s="2">
        <f t="shared" si="125"/>
        <v>56754.368421052633</v>
      </c>
      <c r="BH144" s="2">
        <f t="shared" si="125"/>
        <v>56873.278095238093</v>
      </c>
      <c r="BI144" s="2">
        <f t="shared" si="125"/>
        <v>57229.145454545454</v>
      </c>
      <c r="BO144" s="29" t="s">
        <v>232</v>
      </c>
      <c r="BP144" t="s">
        <v>92</v>
      </c>
      <c r="BQ144" s="5">
        <f t="shared" si="126"/>
        <v>100</v>
      </c>
      <c r="BR144" s="5"/>
      <c r="BS144" s="5">
        <f t="shared" si="127"/>
        <v>99.294788279634588</v>
      </c>
      <c r="BT144" s="5">
        <f t="shared" si="128"/>
        <v>99.195941101924319</v>
      </c>
      <c r="BU144" s="5">
        <f t="shared" si="128"/>
        <v>99.088326126202801</v>
      </c>
      <c r="BV144" s="5">
        <f t="shared" si="128"/>
        <v>99.329740204931213</v>
      </c>
    </row>
    <row r="145" spans="1:74" ht="34">
      <c r="A145" s="51"/>
      <c r="B145" s="19" t="s">
        <v>233</v>
      </c>
      <c r="C145" s="20" t="s">
        <v>93</v>
      </c>
      <c r="D145" s="2">
        <v>60485.950000000004</v>
      </c>
      <c r="E145" s="2">
        <v>60673.837782898023</v>
      </c>
      <c r="F145" s="2">
        <v>60861.663990162582</v>
      </c>
      <c r="G145" s="2">
        <v>60910.708982213575</v>
      </c>
      <c r="H145" s="2">
        <v>61249.385228849882</v>
      </c>
      <c r="I145" s="2">
        <v>61267.929757126956</v>
      </c>
      <c r="J145" s="2">
        <v>60394.838587690159</v>
      </c>
      <c r="K145" s="2">
        <v>60522.248835924751</v>
      </c>
      <c r="L145" s="2">
        <v>60955.772083300821</v>
      </c>
      <c r="M145" s="2">
        <v>61656.348852993484</v>
      </c>
      <c r="N145" s="2">
        <v>61611.378115356427</v>
      </c>
      <c r="O145" s="29" t="s">
        <v>233</v>
      </c>
      <c r="P145" t="s">
        <v>93</v>
      </c>
      <c r="Q145" s="2">
        <v>60485.95</v>
      </c>
      <c r="R145" s="2">
        <v>60266</v>
      </c>
      <c r="S145" s="2">
        <v>58861.25</v>
      </c>
      <c r="T145" s="2">
        <v>58564</v>
      </c>
      <c r="U145" s="2">
        <v>59269.77</v>
      </c>
      <c r="V145" s="2">
        <v>59919.65</v>
      </c>
      <c r="W145" s="2"/>
      <c r="X145" s="2"/>
      <c r="Y145" s="2"/>
      <c r="Z145" s="2"/>
      <c r="AB145" s="29" t="s">
        <v>233</v>
      </c>
      <c r="AC145" t="s">
        <v>93</v>
      </c>
      <c r="AD145" s="5">
        <f t="shared" si="119"/>
        <v>99.999999999999986</v>
      </c>
      <c r="AE145" s="5">
        <f t="shared" si="120"/>
        <v>99.327819373553822</v>
      </c>
      <c r="AF145" s="5">
        <f t="shared" si="121"/>
        <v>96.713178938903283</v>
      </c>
      <c r="AG145" s="5">
        <f t="shared" si="122"/>
        <v>96.147296556835627</v>
      </c>
      <c r="AH145" s="5">
        <f t="shared" si="122"/>
        <v>96.767942696153895</v>
      </c>
      <c r="AI145" s="5">
        <f t="shared" si="122"/>
        <v>97.799371118835438</v>
      </c>
      <c r="AO145" s="29" t="s">
        <v>233</v>
      </c>
      <c r="AP145" t="s">
        <v>93</v>
      </c>
      <c r="AS145" s="2">
        <v>2881.75</v>
      </c>
      <c r="AT145" s="2">
        <v>6214.5789473684217</v>
      </c>
      <c r="AU145" s="2">
        <v>5100.2857142857147</v>
      </c>
      <c r="AV145" s="2">
        <v>1770.3181818181818</v>
      </c>
      <c r="AW145" s="2"/>
      <c r="AX145" s="2"/>
      <c r="AY145" s="2"/>
      <c r="AZ145" s="2"/>
      <c r="BA145" s="2"/>
      <c r="BB145" s="29" t="s">
        <v>233</v>
      </c>
      <c r="BC145" t="s">
        <v>93</v>
      </c>
      <c r="BD145" s="2">
        <f t="shared" si="123"/>
        <v>60485.95</v>
      </c>
      <c r="BE145" s="2"/>
      <c r="BF145" s="2">
        <f t="shared" si="124"/>
        <v>55979.5</v>
      </c>
      <c r="BG145" s="2">
        <f t="shared" si="125"/>
        <v>52349.42105263158</v>
      </c>
      <c r="BH145" s="2">
        <f t="shared" si="125"/>
        <v>54169.484285714279</v>
      </c>
      <c r="BI145" s="2">
        <f t="shared" si="125"/>
        <v>58149.331818181818</v>
      </c>
      <c r="BO145" s="29" t="s">
        <v>233</v>
      </c>
      <c r="BP145" t="s">
        <v>93</v>
      </c>
      <c r="BQ145" s="5">
        <f t="shared" si="126"/>
        <v>99.999999999999986</v>
      </c>
      <c r="BR145" s="5"/>
      <c r="BS145" s="5">
        <f t="shared" si="127"/>
        <v>91.97826074727152</v>
      </c>
      <c r="BT145" s="5">
        <f t="shared" si="128"/>
        <v>85.944527534424267</v>
      </c>
      <c r="BU145" s="5">
        <f t="shared" si="128"/>
        <v>88.440862032030978</v>
      </c>
      <c r="BV145" s="5">
        <f t="shared" si="128"/>
        <v>94.909901556478871</v>
      </c>
    </row>
    <row r="146" spans="1:74" ht="17">
      <c r="A146" s="21" t="s">
        <v>234</v>
      </c>
      <c r="B146" s="22" t="s">
        <v>235</v>
      </c>
      <c r="C146" s="23" t="s">
        <v>94</v>
      </c>
      <c r="D146" s="2">
        <v>98446.35</v>
      </c>
      <c r="E146" s="2">
        <v>99254.846815943136</v>
      </c>
      <c r="F146" s="2">
        <v>100232.52167222278</v>
      </c>
      <c r="G146" s="2">
        <v>100812.89435503399</v>
      </c>
      <c r="H146" s="2">
        <v>101553.48943369748</v>
      </c>
      <c r="I146" s="2">
        <v>102044.58107303437</v>
      </c>
      <c r="J146" s="2">
        <v>101587.83300428791</v>
      </c>
      <c r="K146" s="2">
        <v>100893.16875377078</v>
      </c>
      <c r="L146" s="2">
        <v>100419.3560002611</v>
      </c>
      <c r="M146" s="2">
        <v>100072.03407505321</v>
      </c>
      <c r="N146" s="2">
        <v>99793.603292039479</v>
      </c>
      <c r="O146" s="29" t="s">
        <v>235</v>
      </c>
      <c r="P146" t="s">
        <v>94</v>
      </c>
      <c r="Q146" s="2">
        <v>98446.35</v>
      </c>
      <c r="R146" s="2">
        <v>97511.22</v>
      </c>
      <c r="S146" s="2">
        <v>94021.45</v>
      </c>
      <c r="T146" s="2">
        <v>93529.3</v>
      </c>
      <c r="U146" s="2">
        <v>94073.13</v>
      </c>
      <c r="V146" s="2">
        <v>95373.6</v>
      </c>
      <c r="W146" s="2"/>
      <c r="X146" s="2"/>
      <c r="Y146" s="2"/>
      <c r="Z146" s="2"/>
      <c r="AB146" s="29" t="s">
        <v>235</v>
      </c>
      <c r="AC146" t="s">
        <v>94</v>
      </c>
      <c r="AD146" s="5">
        <f t="shared" si="119"/>
        <v>100</v>
      </c>
      <c r="AE146" s="5">
        <f t="shared" si="120"/>
        <v>98.243282951031603</v>
      </c>
      <c r="AF146" s="5">
        <f t="shared" si="121"/>
        <v>93.803336912410501</v>
      </c>
      <c r="AG146" s="5">
        <f t="shared" si="122"/>
        <v>92.775136155318322</v>
      </c>
      <c r="AH146" s="5">
        <f t="shared" si="122"/>
        <v>92.634069518033371</v>
      </c>
      <c r="AI146" s="5">
        <f t="shared" si="122"/>
        <v>93.462679739691538</v>
      </c>
      <c r="AO146" s="29" t="s">
        <v>235</v>
      </c>
      <c r="AP146" t="s">
        <v>94</v>
      </c>
      <c r="AS146" s="2">
        <v>17049.95</v>
      </c>
      <c r="AT146" s="2">
        <v>25636.526315789473</v>
      </c>
      <c r="AU146" s="2">
        <v>19616.476190476191</v>
      </c>
      <c r="AV146" s="2">
        <v>10957.454545454546</v>
      </c>
      <c r="AW146" s="2"/>
      <c r="AX146" s="2"/>
      <c r="AY146" s="2"/>
      <c r="AZ146" s="2"/>
      <c r="BA146" s="2"/>
      <c r="BB146" s="29" t="s">
        <v>235</v>
      </c>
      <c r="BC146" t="s">
        <v>94</v>
      </c>
      <c r="BD146" s="2">
        <f t="shared" si="123"/>
        <v>98446.35</v>
      </c>
      <c r="BE146" s="2"/>
      <c r="BF146" s="2">
        <f t="shared" si="124"/>
        <v>76971.5</v>
      </c>
      <c r="BG146" s="2">
        <f t="shared" si="125"/>
        <v>67892.773684210522</v>
      </c>
      <c r="BH146" s="2">
        <f t="shared" si="125"/>
        <v>74456.653809523821</v>
      </c>
      <c r="BI146" s="2">
        <f t="shared" si="125"/>
        <v>84416.145454545462</v>
      </c>
      <c r="BO146" s="29" t="s">
        <v>235</v>
      </c>
      <c r="BP146" t="s">
        <v>94</v>
      </c>
      <c r="BQ146" s="5">
        <f t="shared" si="126"/>
        <v>100</v>
      </c>
      <c r="BR146" s="5"/>
      <c r="BS146" s="5">
        <f t="shared" si="127"/>
        <v>76.792939772292442</v>
      </c>
      <c r="BT146" s="5">
        <f t="shared" si="128"/>
        <v>67.345327320046707</v>
      </c>
      <c r="BU146" s="5">
        <f t="shared" si="128"/>
        <v>73.317671529283373</v>
      </c>
      <c r="BV146" s="5">
        <f t="shared" si="128"/>
        <v>82.72477045510918</v>
      </c>
    </row>
    <row r="147" spans="1:74" ht="17">
      <c r="A147" s="49" t="s">
        <v>236</v>
      </c>
      <c r="B147" s="15" t="s">
        <v>237</v>
      </c>
      <c r="C147" s="16" t="s">
        <v>95</v>
      </c>
      <c r="D147" s="2">
        <v>226096.3</v>
      </c>
      <c r="E147" s="2">
        <v>226713.87528917205</v>
      </c>
      <c r="F147" s="2">
        <v>227490.93736211574</v>
      </c>
      <c r="G147" s="2">
        <v>227333.52314827585</v>
      </c>
      <c r="H147" s="2">
        <v>228824.91414086352</v>
      </c>
      <c r="I147" s="2">
        <v>229247.67796654935</v>
      </c>
      <c r="J147" s="2">
        <v>224351.14556698964</v>
      </c>
      <c r="K147" s="2">
        <v>226771.40174239935</v>
      </c>
      <c r="L147" s="2">
        <v>228689.03443411927</v>
      </c>
      <c r="M147" s="2">
        <v>228315.01138716962</v>
      </c>
      <c r="N147" s="2">
        <v>228415.28333147688</v>
      </c>
      <c r="O147" s="29" t="s">
        <v>237</v>
      </c>
      <c r="P147" t="s">
        <v>95</v>
      </c>
      <c r="Q147" s="2">
        <v>226096.3</v>
      </c>
      <c r="R147" s="2">
        <v>225059.27</v>
      </c>
      <c r="S147" s="2">
        <v>221314.15</v>
      </c>
      <c r="T147" s="2">
        <v>219979.7</v>
      </c>
      <c r="U147" s="2">
        <v>219981.63</v>
      </c>
      <c r="V147" s="2">
        <v>220476.43</v>
      </c>
      <c r="W147" s="2"/>
      <c r="X147" s="2"/>
      <c r="Y147" s="2"/>
      <c r="Z147" s="2"/>
      <c r="AB147" s="29" t="s">
        <v>237</v>
      </c>
      <c r="AC147" t="s">
        <v>95</v>
      </c>
      <c r="AD147" s="5">
        <f t="shared" si="119"/>
        <v>100</v>
      </c>
      <c r="AE147" s="5">
        <f t="shared" si="120"/>
        <v>99.270179080542988</v>
      </c>
      <c r="AF147" s="5">
        <f t="shared" si="121"/>
        <v>97.284820470767301</v>
      </c>
      <c r="AG147" s="5">
        <f t="shared" si="122"/>
        <v>96.765183134262429</v>
      </c>
      <c r="AH147" s="5">
        <f t="shared" si="122"/>
        <v>96.13534908378918</v>
      </c>
      <c r="AI147" s="5">
        <f t="shared" si="122"/>
        <v>96.173898883360025</v>
      </c>
      <c r="AO147" s="29" t="s">
        <v>237</v>
      </c>
      <c r="AP147" t="s">
        <v>95</v>
      </c>
      <c r="AS147" s="2">
        <v>13255.85</v>
      </c>
      <c r="AT147" s="2">
        <v>28423.052631578947</v>
      </c>
      <c r="AU147" s="2">
        <v>23105.904761904763</v>
      </c>
      <c r="AV147" s="2">
        <v>8825.2727272727279</v>
      </c>
      <c r="AW147" s="2"/>
      <c r="AX147" s="2"/>
      <c r="AY147" s="2"/>
      <c r="AZ147" s="2"/>
      <c r="BA147" s="2"/>
      <c r="BB147" s="29" t="s">
        <v>237</v>
      </c>
      <c r="BC147" t="s">
        <v>95</v>
      </c>
      <c r="BD147" s="2">
        <f t="shared" si="123"/>
        <v>226096.3</v>
      </c>
      <c r="BE147" s="2"/>
      <c r="BF147" s="2">
        <f t="shared" si="124"/>
        <v>208058.3</v>
      </c>
      <c r="BG147" s="2">
        <f t="shared" si="125"/>
        <v>191556.64736842108</v>
      </c>
      <c r="BH147" s="2">
        <f t="shared" si="125"/>
        <v>196875.72523809524</v>
      </c>
      <c r="BI147" s="2">
        <f t="shared" si="125"/>
        <v>211651.15727272726</v>
      </c>
      <c r="BO147" s="29" t="s">
        <v>237</v>
      </c>
      <c r="BP147" t="s">
        <v>95</v>
      </c>
      <c r="BQ147" s="5">
        <f t="shared" si="126"/>
        <v>100</v>
      </c>
      <c r="BR147" s="5"/>
      <c r="BS147" s="5">
        <f t="shared" si="127"/>
        <v>91.457841095804511</v>
      </c>
      <c r="BT147" s="5">
        <f t="shared" si="128"/>
        <v>84.262384498163215</v>
      </c>
      <c r="BU147" s="5">
        <f t="shared" si="128"/>
        <v>86.037714021340989</v>
      </c>
      <c r="BV147" s="5">
        <f t="shared" si="128"/>
        <v>92.324231656387951</v>
      </c>
    </row>
    <row r="148" spans="1:74" ht="51">
      <c r="A148" s="50"/>
      <c r="B148" s="17" t="s">
        <v>238</v>
      </c>
      <c r="C148" s="18" t="s">
        <v>96</v>
      </c>
      <c r="D148" s="2">
        <v>93487.65</v>
      </c>
      <c r="E148" s="2">
        <v>94367.752776539535</v>
      </c>
      <c r="F148" s="2">
        <v>95126.807866663628</v>
      </c>
      <c r="G148" s="2">
        <v>95586.533732406315</v>
      </c>
      <c r="H148" s="2">
        <v>95527.717629478415</v>
      </c>
      <c r="I148" s="2">
        <v>96310.899325089253</v>
      </c>
      <c r="J148" s="2">
        <v>95547.403019029793</v>
      </c>
      <c r="K148" s="2">
        <v>96254.865802169981</v>
      </c>
      <c r="L148" s="2">
        <v>97300.057413810908</v>
      </c>
      <c r="M148" s="2">
        <v>99821.238582823979</v>
      </c>
      <c r="N148" s="2">
        <v>99927.598611625173</v>
      </c>
      <c r="O148" s="29" t="s">
        <v>238</v>
      </c>
      <c r="P148" t="s">
        <v>96</v>
      </c>
      <c r="Q148" s="2">
        <v>93487.65</v>
      </c>
      <c r="R148" s="2">
        <v>92318.18</v>
      </c>
      <c r="S148" s="2">
        <v>89889.65</v>
      </c>
      <c r="T148" s="2">
        <v>89355.6</v>
      </c>
      <c r="U148" s="2">
        <v>89797.09</v>
      </c>
      <c r="V148" s="2">
        <v>90404.43</v>
      </c>
      <c r="W148" s="2"/>
      <c r="X148" s="2"/>
      <c r="Y148" s="2"/>
      <c r="Z148" s="2"/>
      <c r="AB148" s="29" t="s">
        <v>238</v>
      </c>
      <c r="AC148" t="s">
        <v>96</v>
      </c>
      <c r="AD148" s="5">
        <f t="shared" si="119"/>
        <v>100</v>
      </c>
      <c r="AE148" s="5">
        <f t="shared" si="120"/>
        <v>97.828100472634048</v>
      </c>
      <c r="AF148" s="5">
        <f t="shared" si="121"/>
        <v>94.494551027083347</v>
      </c>
      <c r="AG148" s="5">
        <f t="shared" si="122"/>
        <v>93.481368672861635</v>
      </c>
      <c r="AH148" s="5">
        <f t="shared" si="122"/>
        <v>94.001083903516161</v>
      </c>
      <c r="AI148" s="5">
        <f t="shared" si="122"/>
        <v>93.867288784052917</v>
      </c>
      <c r="AO148" s="29" t="s">
        <v>238</v>
      </c>
      <c r="AP148" t="s">
        <v>96</v>
      </c>
      <c r="AS148" s="2">
        <v>6182.35</v>
      </c>
      <c r="AT148" s="2">
        <v>13006.526315789473</v>
      </c>
      <c r="AU148" s="2">
        <v>10885.761904761905</v>
      </c>
      <c r="AV148" s="2">
        <v>4596.136363636364</v>
      </c>
      <c r="AW148" s="2"/>
      <c r="AX148" s="2"/>
      <c r="AY148" s="2"/>
      <c r="AZ148" s="2"/>
      <c r="BA148" s="2"/>
      <c r="BB148" s="29" t="s">
        <v>238</v>
      </c>
      <c r="BC148" t="s">
        <v>96</v>
      </c>
      <c r="BD148" s="2">
        <f t="shared" si="123"/>
        <v>93487.65</v>
      </c>
      <c r="BE148" s="2"/>
      <c r="BF148" s="2">
        <f t="shared" si="124"/>
        <v>83707.299999999988</v>
      </c>
      <c r="BG148" s="2">
        <f t="shared" si="125"/>
        <v>76349.07368421054</v>
      </c>
      <c r="BH148" s="2">
        <f t="shared" si="125"/>
        <v>78911.328095238088</v>
      </c>
      <c r="BI148" s="2">
        <f t="shared" si="125"/>
        <v>85808.293636363625</v>
      </c>
      <c r="BO148" s="29" t="s">
        <v>238</v>
      </c>
      <c r="BP148" t="s">
        <v>96</v>
      </c>
      <c r="BQ148" s="5">
        <f t="shared" si="126"/>
        <v>100</v>
      </c>
      <c r="BR148" s="5"/>
      <c r="BS148" s="5">
        <f t="shared" si="127"/>
        <v>87.995489260325002</v>
      </c>
      <c r="BT148" s="5">
        <f t="shared" si="128"/>
        <v>79.874298923684293</v>
      </c>
      <c r="BU148" s="5">
        <f t="shared" si="128"/>
        <v>82.605687703447487</v>
      </c>
      <c r="BV148" s="5">
        <f t="shared" si="128"/>
        <v>89.095101631981478</v>
      </c>
    </row>
    <row r="149" spans="1:74" ht="34">
      <c r="A149" s="50"/>
      <c r="B149" s="17" t="s">
        <v>239</v>
      </c>
      <c r="C149" s="18" t="s">
        <v>97</v>
      </c>
      <c r="D149" s="2">
        <v>195742.95</v>
      </c>
      <c r="E149" s="2">
        <v>197870.60705285802</v>
      </c>
      <c r="F149" s="2">
        <v>199662.74047017726</v>
      </c>
      <c r="G149" s="2">
        <v>200917.05653203744</v>
      </c>
      <c r="H149" s="2">
        <v>202791.98629368504</v>
      </c>
      <c r="I149" s="2">
        <v>204423.79415338009</v>
      </c>
      <c r="J149" s="2">
        <v>202725.02300857293</v>
      </c>
      <c r="K149" s="2">
        <v>202996.20109145678</v>
      </c>
      <c r="L149" s="2">
        <v>204927.36987944061</v>
      </c>
      <c r="M149" s="2">
        <v>206290.88127302923</v>
      </c>
      <c r="N149" s="2">
        <v>206203.77833659397</v>
      </c>
      <c r="O149" s="29" t="s">
        <v>239</v>
      </c>
      <c r="P149" t="s">
        <v>97</v>
      </c>
      <c r="Q149" s="2">
        <v>195742.95</v>
      </c>
      <c r="R149" s="2">
        <v>195129.5</v>
      </c>
      <c r="S149" s="2">
        <v>189562.4</v>
      </c>
      <c r="T149" s="2">
        <v>188874.35</v>
      </c>
      <c r="U149" s="2">
        <v>190309.95</v>
      </c>
      <c r="V149" s="2">
        <v>192601.26</v>
      </c>
      <c r="W149" s="2"/>
      <c r="X149" s="2"/>
      <c r="Y149" s="2"/>
      <c r="Z149" s="2"/>
      <c r="AB149" s="29" t="s">
        <v>239</v>
      </c>
      <c r="AC149" t="s">
        <v>97</v>
      </c>
      <c r="AD149" s="5">
        <f t="shared" si="119"/>
        <v>100</v>
      </c>
      <c r="AE149" s="5">
        <f t="shared" si="120"/>
        <v>98.6146972035489</v>
      </c>
      <c r="AF149" s="5">
        <f t="shared" si="121"/>
        <v>94.941299289796177</v>
      </c>
      <c r="AG149" s="5">
        <f t="shared" si="122"/>
        <v>94.006130320689238</v>
      </c>
      <c r="AH149" s="5">
        <f t="shared" si="122"/>
        <v>93.844906536095337</v>
      </c>
      <c r="AI149" s="5">
        <f t="shared" si="122"/>
        <v>94.216654571771826</v>
      </c>
      <c r="AO149" s="29" t="s">
        <v>239</v>
      </c>
      <c r="AP149" t="s">
        <v>97</v>
      </c>
      <c r="AS149" s="2">
        <v>18182.099999999999</v>
      </c>
      <c r="AT149" s="2">
        <v>30720.05263157895</v>
      </c>
      <c r="AU149" s="2">
        <v>21533.714285714286</v>
      </c>
      <c r="AV149" s="2">
        <v>6092.590909090909</v>
      </c>
      <c r="AW149" s="2"/>
      <c r="AX149" s="2"/>
      <c r="AY149" s="2"/>
      <c r="AZ149" s="2"/>
      <c r="BA149" s="2"/>
      <c r="BB149" s="29" t="s">
        <v>239</v>
      </c>
      <c r="BC149" t="s">
        <v>97</v>
      </c>
      <c r="BD149" s="2">
        <f t="shared" si="123"/>
        <v>195742.95</v>
      </c>
      <c r="BE149" s="2"/>
      <c r="BF149" s="2">
        <f t="shared" si="124"/>
        <v>171380.3</v>
      </c>
      <c r="BG149" s="2">
        <f t="shared" si="125"/>
        <v>158154.29736842104</v>
      </c>
      <c r="BH149" s="2">
        <f t="shared" si="125"/>
        <v>168776.23571428572</v>
      </c>
      <c r="BI149" s="2">
        <f t="shared" si="125"/>
        <v>186508.6690909091</v>
      </c>
      <c r="BO149" s="29" t="s">
        <v>239</v>
      </c>
      <c r="BP149" t="s">
        <v>97</v>
      </c>
      <c r="BQ149" s="5">
        <f t="shared" si="126"/>
        <v>100</v>
      </c>
      <c r="BR149" s="5"/>
      <c r="BS149" s="5">
        <f t="shared" si="127"/>
        <v>85.834893178578966</v>
      </c>
      <c r="BT149" s="5">
        <f t="shared" si="128"/>
        <v>78.716212599502413</v>
      </c>
      <c r="BU149" s="5">
        <f t="shared" si="128"/>
        <v>83.226284627373076</v>
      </c>
      <c r="BV149" s="5">
        <f t="shared" si="128"/>
        <v>91.236281893374311</v>
      </c>
    </row>
    <row r="150" spans="1:74" ht="17">
      <c r="A150" s="50"/>
      <c r="B150" s="17" t="s">
        <v>240</v>
      </c>
      <c r="C150" s="18" t="s">
        <v>98</v>
      </c>
      <c r="D150" s="2">
        <v>79650.600000000006</v>
      </c>
      <c r="E150" s="2">
        <v>80385.620566251091</v>
      </c>
      <c r="F150" s="2">
        <v>80492.717137046144</v>
      </c>
      <c r="G150" s="2">
        <v>80675.381413025229</v>
      </c>
      <c r="H150" s="2">
        <v>81102.409944267551</v>
      </c>
      <c r="I150" s="2">
        <v>81161.207858340946</v>
      </c>
      <c r="J150" s="2">
        <v>80072.467000974648</v>
      </c>
      <c r="K150" s="2">
        <v>80831.844185958762</v>
      </c>
      <c r="L150" s="2">
        <v>81743.061568576421</v>
      </c>
      <c r="M150" s="2">
        <v>82417.615533257951</v>
      </c>
      <c r="N150" s="2">
        <v>82371.369051221031</v>
      </c>
      <c r="O150" s="29" t="s">
        <v>240</v>
      </c>
      <c r="P150" t="s">
        <v>98</v>
      </c>
      <c r="Q150" s="2">
        <v>79650.600000000006</v>
      </c>
      <c r="R150" s="2">
        <v>79412.039999999994</v>
      </c>
      <c r="S150" s="2">
        <v>77728.600000000006</v>
      </c>
      <c r="T150" s="2">
        <v>77516</v>
      </c>
      <c r="U150" s="2">
        <v>77938.45</v>
      </c>
      <c r="V150" s="2">
        <v>78210.78</v>
      </c>
      <c r="W150" s="2"/>
      <c r="X150" s="2"/>
      <c r="Y150" s="2"/>
      <c r="Z150" s="2"/>
      <c r="AB150" s="29" t="s">
        <v>240</v>
      </c>
      <c r="AC150" t="s">
        <v>98</v>
      </c>
      <c r="AD150" s="5">
        <f t="shared" si="119"/>
        <v>100</v>
      </c>
      <c r="AE150" s="5">
        <f t="shared" si="120"/>
        <v>98.788862287318281</v>
      </c>
      <c r="AF150" s="5">
        <f t="shared" si="121"/>
        <v>96.56600344060945</v>
      </c>
      <c r="AG150" s="5">
        <f t="shared" si="122"/>
        <v>96.083834550653719</v>
      </c>
      <c r="AH150" s="5">
        <f t="shared" si="122"/>
        <v>96.098808967030962</v>
      </c>
      <c r="AI150" s="5">
        <f t="shared" si="122"/>
        <v>96.364731457064281</v>
      </c>
      <c r="AO150" s="29" t="s">
        <v>240</v>
      </c>
      <c r="AP150" t="s">
        <v>98</v>
      </c>
      <c r="AS150" s="2">
        <v>1214.95</v>
      </c>
      <c r="AT150" s="2">
        <v>3429.6842105263158</v>
      </c>
      <c r="AU150" s="2">
        <v>2803.2857142857142</v>
      </c>
      <c r="AV150" s="2">
        <v>760.63636363636363</v>
      </c>
      <c r="AW150" s="2"/>
      <c r="AX150" s="2"/>
      <c r="AY150" s="2"/>
      <c r="AZ150" s="2"/>
      <c r="BA150" s="2"/>
      <c r="BB150" s="29" t="s">
        <v>240</v>
      </c>
      <c r="BC150" t="s">
        <v>98</v>
      </c>
      <c r="BD150" s="2">
        <f t="shared" si="123"/>
        <v>79650.600000000006</v>
      </c>
      <c r="BE150" s="2"/>
      <c r="BF150" s="2">
        <f t="shared" si="124"/>
        <v>76513.650000000009</v>
      </c>
      <c r="BG150" s="2">
        <f t="shared" si="125"/>
        <v>74086.31578947368</v>
      </c>
      <c r="BH150" s="2">
        <f t="shared" si="125"/>
        <v>75135.164285714287</v>
      </c>
      <c r="BI150" s="2">
        <f t="shared" si="125"/>
        <v>77450.143636363631</v>
      </c>
      <c r="BO150" s="29" t="s">
        <v>240</v>
      </c>
      <c r="BP150" t="s">
        <v>98</v>
      </c>
      <c r="BQ150" s="5">
        <f t="shared" si="126"/>
        <v>100</v>
      </c>
      <c r="BR150" s="5"/>
      <c r="BS150" s="5">
        <f t="shared" si="127"/>
        <v>95.056612227077125</v>
      </c>
      <c r="BT150" s="5">
        <f t="shared" si="128"/>
        <v>91.832619185500718</v>
      </c>
      <c r="BU150" s="5">
        <f t="shared" si="128"/>
        <v>92.642332499547337</v>
      </c>
      <c r="BV150" s="5">
        <f t="shared" si="128"/>
        <v>95.427539436753307</v>
      </c>
    </row>
    <row r="151" spans="1:74" ht="17">
      <c r="A151" s="50"/>
      <c r="B151" s="17" t="s">
        <v>241</v>
      </c>
      <c r="C151" s="18" t="s">
        <v>99</v>
      </c>
      <c r="D151" s="2">
        <v>84365.6</v>
      </c>
      <c r="E151" s="2">
        <v>85267.980715103229</v>
      </c>
      <c r="F151" s="2">
        <v>85390.471767529176</v>
      </c>
      <c r="G151" s="2">
        <v>86560.142831188292</v>
      </c>
      <c r="H151" s="2">
        <v>86757.873134128706</v>
      </c>
      <c r="I151" s="2">
        <v>85704.166123020608</v>
      </c>
      <c r="J151" s="2">
        <v>82910.058599095675</v>
      </c>
      <c r="K151" s="2">
        <v>85278.491329925309</v>
      </c>
      <c r="L151" s="2">
        <v>86911.507883923448</v>
      </c>
      <c r="M151" s="2">
        <v>87559.141530355628</v>
      </c>
      <c r="N151" s="2">
        <v>87193.609108564866</v>
      </c>
      <c r="O151" s="29" t="s">
        <v>241</v>
      </c>
      <c r="P151" t="s">
        <v>99</v>
      </c>
      <c r="Q151" s="2">
        <v>84365.6</v>
      </c>
      <c r="R151" s="2">
        <v>81607.72</v>
      </c>
      <c r="S151" s="2">
        <v>76442.740000000005</v>
      </c>
      <c r="T151" s="2">
        <v>76267.350000000006</v>
      </c>
      <c r="U151" s="2">
        <v>76942.59</v>
      </c>
      <c r="V151" s="2">
        <v>77538.86</v>
      </c>
      <c r="W151" s="2"/>
      <c r="X151" s="2"/>
      <c r="Y151" s="2"/>
      <c r="Z151" s="2"/>
      <c r="AB151" s="29" t="s">
        <v>241</v>
      </c>
      <c r="AC151" t="s">
        <v>99</v>
      </c>
      <c r="AD151" s="5">
        <f t="shared" si="119"/>
        <v>100</v>
      </c>
      <c r="AE151" s="5">
        <f t="shared" si="120"/>
        <v>95.707344439957055</v>
      </c>
      <c r="AF151" s="5">
        <f t="shared" si="121"/>
        <v>89.521393215991509</v>
      </c>
      <c r="AG151" s="5">
        <f t="shared" si="122"/>
        <v>88.109085204189711</v>
      </c>
      <c r="AH151" s="5">
        <f t="shared" si="122"/>
        <v>88.686579350609293</v>
      </c>
      <c r="AI151" s="5">
        <f t="shared" si="122"/>
        <v>90.472684710215788</v>
      </c>
      <c r="AO151" s="29" t="s">
        <v>241</v>
      </c>
      <c r="AP151" t="s">
        <v>99</v>
      </c>
      <c r="AS151" s="2">
        <v>10450.75</v>
      </c>
      <c r="AT151" s="2">
        <v>21849.21052631579</v>
      </c>
      <c r="AU151" s="2">
        <v>20967.523809523809</v>
      </c>
      <c r="AV151" s="2">
        <v>8513.045454545454</v>
      </c>
      <c r="AW151" s="2"/>
      <c r="AX151" s="2"/>
      <c r="AY151" s="2"/>
      <c r="AZ151" s="2"/>
      <c r="BA151" s="2"/>
      <c r="BB151" s="29" t="s">
        <v>241</v>
      </c>
      <c r="BC151" t="s">
        <v>99</v>
      </c>
      <c r="BD151" s="2">
        <f t="shared" si="123"/>
        <v>84365.6</v>
      </c>
      <c r="BE151" s="2"/>
      <c r="BF151" s="2">
        <f t="shared" si="124"/>
        <v>65991.990000000005</v>
      </c>
      <c r="BG151" s="2">
        <f t="shared" si="125"/>
        <v>54418.139473684219</v>
      </c>
      <c r="BH151" s="2">
        <f t="shared" si="125"/>
        <v>55975.066190476187</v>
      </c>
      <c r="BI151" s="2">
        <f t="shared" si="125"/>
        <v>69025.814545454545</v>
      </c>
      <c r="BO151" s="29" t="s">
        <v>241</v>
      </c>
      <c r="BP151" t="s">
        <v>99</v>
      </c>
      <c r="BQ151" s="5">
        <f t="shared" si="126"/>
        <v>100</v>
      </c>
      <c r="BR151" s="5"/>
      <c r="BS151" s="5">
        <f t="shared" si="127"/>
        <v>77.282615535442346</v>
      </c>
      <c r="BT151" s="5">
        <f t="shared" si="128"/>
        <v>62.86743262405632</v>
      </c>
      <c r="BU151" s="5">
        <f t="shared" si="128"/>
        <v>64.518716478835373</v>
      </c>
      <c r="BV151" s="5">
        <f t="shared" si="128"/>
        <v>80.53962563077063</v>
      </c>
    </row>
    <row r="152" spans="1:74" ht="34">
      <c r="A152" s="50"/>
      <c r="B152" s="17" t="s">
        <v>242</v>
      </c>
      <c r="C152" s="18" t="s">
        <v>100</v>
      </c>
      <c r="D152" s="2">
        <v>77484.149999999994</v>
      </c>
      <c r="E152" s="2">
        <v>78360.158166705543</v>
      </c>
      <c r="F152" s="2">
        <v>79439.335315175587</v>
      </c>
      <c r="G152" s="2">
        <v>80473.75838348204</v>
      </c>
      <c r="H152" s="2">
        <v>81619.239434092233</v>
      </c>
      <c r="I152" s="2">
        <v>81773.76588370814</v>
      </c>
      <c r="J152" s="2">
        <v>80391.64776595564</v>
      </c>
      <c r="K152" s="2">
        <v>80384.313450016431</v>
      </c>
      <c r="L152" s="2">
        <v>81636.73219911968</v>
      </c>
      <c r="M152" s="2">
        <v>81466.862697768869</v>
      </c>
      <c r="N152" s="2">
        <v>81542.334494833049</v>
      </c>
      <c r="O152" s="29" t="s">
        <v>242</v>
      </c>
      <c r="P152" t="s">
        <v>100</v>
      </c>
      <c r="Q152" s="2">
        <v>77484.149999999994</v>
      </c>
      <c r="R152" s="2">
        <v>75198.59</v>
      </c>
      <c r="S152" s="2">
        <v>71031.75</v>
      </c>
      <c r="T152" s="2">
        <v>70825.100000000006</v>
      </c>
      <c r="U152" s="2">
        <v>70633.63</v>
      </c>
      <c r="V152" s="2">
        <v>71373.039999999994</v>
      </c>
      <c r="W152" s="2"/>
      <c r="X152" s="2"/>
      <c r="Y152" s="2"/>
      <c r="Z152" s="2"/>
      <c r="AB152" s="29" t="s">
        <v>242</v>
      </c>
      <c r="AC152" t="s">
        <v>100</v>
      </c>
      <c r="AD152" s="5">
        <f t="shared" ref="AD152:AD174" si="129">Q152*100/D152</f>
        <v>100</v>
      </c>
      <c r="AE152" s="5">
        <f t="shared" ref="AE152:AE174" si="130">R152*100/E152</f>
        <v>95.965337180688763</v>
      </c>
      <c r="AF152" s="5">
        <f t="shared" ref="AF152:AF174" si="131">S152*100/F152</f>
        <v>89.416344834937888</v>
      </c>
      <c r="AG152" s="5">
        <f t="shared" ref="AG152:AI174" si="132">T152*100/G152</f>
        <v>88.010180489516557</v>
      </c>
      <c r="AH152" s="5">
        <f t="shared" si="132"/>
        <v>86.540416805815568</v>
      </c>
      <c r="AI152" s="5">
        <f t="shared" si="132"/>
        <v>87.281097095981622</v>
      </c>
      <c r="AO152" s="29" t="s">
        <v>242</v>
      </c>
      <c r="AP152" t="s">
        <v>100</v>
      </c>
      <c r="AS152" s="2">
        <v>10345.65</v>
      </c>
      <c r="AT152" s="2">
        <v>18121.21052631579</v>
      </c>
      <c r="AU152" s="2">
        <v>14180.476190476191</v>
      </c>
      <c r="AV152" s="2">
        <v>5788.454545454545</v>
      </c>
      <c r="AW152" s="2"/>
      <c r="AX152" s="2"/>
      <c r="AY152" s="2"/>
      <c r="AZ152" s="2"/>
      <c r="BA152" s="2"/>
      <c r="BB152" s="29" t="s">
        <v>242</v>
      </c>
      <c r="BC152" t="s">
        <v>100</v>
      </c>
      <c r="BD152" s="2">
        <f t="shared" ref="BD152:BD173" si="133">Q152-AQ152</f>
        <v>77484.149999999994</v>
      </c>
      <c r="BE152" s="2"/>
      <c r="BF152" s="2">
        <f t="shared" ref="BF152:BF173" si="134">S152-AS152</f>
        <v>60686.1</v>
      </c>
      <c r="BG152" s="2">
        <f t="shared" ref="BG152:BI173" si="135">T152-AT152</f>
        <v>52703.889473684219</v>
      </c>
      <c r="BH152" s="2">
        <f t="shared" si="135"/>
        <v>56453.153809523814</v>
      </c>
      <c r="BI152" s="2">
        <f t="shared" si="135"/>
        <v>65584.585454545449</v>
      </c>
      <c r="BO152" s="29" t="s">
        <v>242</v>
      </c>
      <c r="BP152" t="s">
        <v>100</v>
      </c>
      <c r="BQ152" s="5">
        <f t="shared" ref="BQ152:BQ174" si="136">BD152*100/D152</f>
        <v>100</v>
      </c>
      <c r="BR152" s="5"/>
      <c r="BS152" s="5">
        <f t="shared" ref="BS152:BS174" si="137">BF152*100/F152</f>
        <v>76.393010791477394</v>
      </c>
      <c r="BT152" s="5">
        <f t="shared" ref="BT152:BV174" si="138">BG152*100/G152</f>
        <v>65.492019426424804</v>
      </c>
      <c r="BU152" s="5">
        <f t="shared" si="138"/>
        <v>69.166478640259683</v>
      </c>
      <c r="BV152" s="5">
        <f t="shared" si="138"/>
        <v>80.2024766082247</v>
      </c>
    </row>
    <row r="153" spans="1:74" ht="17">
      <c r="A153" s="51"/>
      <c r="B153" s="19" t="s">
        <v>243</v>
      </c>
      <c r="C153" s="20" t="s">
        <v>101</v>
      </c>
      <c r="D153" s="2">
        <v>16325.45</v>
      </c>
      <c r="E153" s="2">
        <v>16444.483751452106</v>
      </c>
      <c r="F153" s="2">
        <v>16561.304020976146</v>
      </c>
      <c r="G153" s="2">
        <v>16786.896511654693</v>
      </c>
      <c r="H153" s="2">
        <v>17080.558944150278</v>
      </c>
      <c r="I153" s="2">
        <v>17300.144947460911</v>
      </c>
      <c r="J153" s="2">
        <v>17375.113216451828</v>
      </c>
      <c r="K153" s="2">
        <v>17309.665068763185</v>
      </c>
      <c r="L153" s="2">
        <v>17414.04256123527</v>
      </c>
      <c r="M153" s="2">
        <v>17491.44995837022</v>
      </c>
      <c r="N153" s="2">
        <v>17527.929429951724</v>
      </c>
      <c r="O153" s="29" t="s">
        <v>243</v>
      </c>
      <c r="P153" t="s">
        <v>101</v>
      </c>
      <c r="Q153" s="2">
        <v>16325.45</v>
      </c>
      <c r="R153" s="2">
        <v>16154.63</v>
      </c>
      <c r="S153" s="2">
        <v>15253.25</v>
      </c>
      <c r="T153" s="2">
        <v>15554.25</v>
      </c>
      <c r="U153" s="2">
        <v>16068.54</v>
      </c>
      <c r="V153" s="2">
        <v>16471.04</v>
      </c>
      <c r="W153" s="2"/>
      <c r="X153" s="2"/>
      <c r="Y153" s="2"/>
      <c r="Z153" s="2"/>
      <c r="AB153" s="29" t="s">
        <v>243</v>
      </c>
      <c r="AC153" t="s">
        <v>101</v>
      </c>
      <c r="AD153" s="5">
        <f t="shared" si="129"/>
        <v>100</v>
      </c>
      <c r="AE153" s="5">
        <f t="shared" si="130"/>
        <v>98.237380048938832</v>
      </c>
      <c r="AF153" s="5">
        <f t="shared" si="131"/>
        <v>92.101745011628338</v>
      </c>
      <c r="AG153" s="5">
        <f t="shared" si="132"/>
        <v>92.657091137728173</v>
      </c>
      <c r="AH153" s="5">
        <f t="shared" si="132"/>
        <v>94.075024432986297</v>
      </c>
      <c r="AI153" s="5">
        <f t="shared" si="132"/>
        <v>95.207526006407264</v>
      </c>
      <c r="AO153" s="29" t="s">
        <v>243</v>
      </c>
      <c r="AP153" t="s">
        <v>101</v>
      </c>
      <c r="AS153" s="2">
        <v>2147.8000000000002</v>
      </c>
      <c r="AT153" s="2">
        <v>2469.8947368421054</v>
      </c>
      <c r="AU153" s="2">
        <v>1361.8571428571427</v>
      </c>
      <c r="AV153" s="2">
        <v>447.63636363636363</v>
      </c>
      <c r="AW153" s="2"/>
      <c r="AX153" s="2"/>
      <c r="AY153" s="2"/>
      <c r="AZ153" s="2"/>
      <c r="BA153" s="2"/>
      <c r="BB153" s="29" t="s">
        <v>243</v>
      </c>
      <c r="BC153" t="s">
        <v>101</v>
      </c>
      <c r="BD153" s="2">
        <f t="shared" si="133"/>
        <v>16325.45</v>
      </c>
      <c r="BE153" s="2"/>
      <c r="BF153" s="2">
        <f t="shared" si="134"/>
        <v>13105.45</v>
      </c>
      <c r="BG153" s="2">
        <f t="shared" si="135"/>
        <v>13084.355263157895</v>
      </c>
      <c r="BH153" s="2">
        <f t="shared" si="135"/>
        <v>14706.682857142858</v>
      </c>
      <c r="BI153" s="2">
        <f t="shared" si="135"/>
        <v>16023.403636363637</v>
      </c>
      <c r="BO153" s="29" t="s">
        <v>243</v>
      </c>
      <c r="BP153" t="s">
        <v>101</v>
      </c>
      <c r="BQ153" s="5">
        <f t="shared" si="136"/>
        <v>100</v>
      </c>
      <c r="BR153" s="5"/>
      <c r="BS153" s="5">
        <f t="shared" si="137"/>
        <v>79.132959478317375</v>
      </c>
      <c r="BT153" s="5">
        <f t="shared" si="138"/>
        <v>77.94386088026323</v>
      </c>
      <c r="BU153" s="5">
        <f t="shared" si="138"/>
        <v>86.101882878836221</v>
      </c>
      <c r="BV153" s="5">
        <f t="shared" si="138"/>
        <v>92.620054254027181</v>
      </c>
    </row>
    <row r="154" spans="1:74" ht="17">
      <c r="A154" s="49" t="s">
        <v>244</v>
      </c>
      <c r="B154" s="15" t="s">
        <v>245</v>
      </c>
      <c r="C154" s="16" t="s">
        <v>102</v>
      </c>
      <c r="D154" s="2">
        <v>69759.55</v>
      </c>
      <c r="E154" s="2">
        <v>71145.587966235136</v>
      </c>
      <c r="F154" s="2">
        <v>73191.138095652568</v>
      </c>
      <c r="G154" s="2">
        <v>76052.235726903877</v>
      </c>
      <c r="H154" s="2">
        <v>77466.318476655302</v>
      </c>
      <c r="I154" s="2">
        <v>78473.112212482141</v>
      </c>
      <c r="J154" s="2">
        <v>78059.926398032025</v>
      </c>
      <c r="K154" s="2">
        <v>77130.150873814797</v>
      </c>
      <c r="L154" s="2">
        <v>75239.866500607488</v>
      </c>
      <c r="M154" s="2">
        <v>72045.209851154927</v>
      </c>
      <c r="N154" s="2">
        <v>70960.658305008503</v>
      </c>
      <c r="O154" s="29" t="s">
        <v>245</v>
      </c>
      <c r="P154" t="s">
        <v>102</v>
      </c>
      <c r="Q154" s="2">
        <v>69759.55</v>
      </c>
      <c r="R154" s="2">
        <v>68057.31</v>
      </c>
      <c r="S154" s="2">
        <v>64643.3</v>
      </c>
      <c r="T154" s="2">
        <v>64887</v>
      </c>
      <c r="U154" s="2">
        <v>65446.720000000001</v>
      </c>
      <c r="V154" s="2">
        <v>67414.039999999994</v>
      </c>
      <c r="W154" s="2"/>
      <c r="X154" s="2"/>
      <c r="Y154" s="2"/>
      <c r="Z154" s="2"/>
      <c r="AB154" s="29" t="s">
        <v>245</v>
      </c>
      <c r="AC154" t="s">
        <v>102</v>
      </c>
      <c r="AD154" s="5">
        <f t="shared" si="129"/>
        <v>100</v>
      </c>
      <c r="AE154" s="5">
        <f t="shared" si="130"/>
        <v>95.659213656789518</v>
      </c>
      <c r="AF154" s="5">
        <f t="shared" si="131"/>
        <v>88.321211668437911</v>
      </c>
      <c r="AG154" s="5">
        <f t="shared" si="132"/>
        <v>85.31899079601402</v>
      </c>
      <c r="AH154" s="5">
        <f t="shared" si="132"/>
        <v>84.484097459365586</v>
      </c>
      <c r="AI154" s="5">
        <f t="shared" si="132"/>
        <v>85.907182854507624</v>
      </c>
      <c r="AO154" s="29" t="s">
        <v>245</v>
      </c>
      <c r="AP154" t="s">
        <v>102</v>
      </c>
      <c r="AS154" s="2">
        <v>14821.35</v>
      </c>
      <c r="AT154" s="2">
        <v>24201.263157894737</v>
      </c>
      <c r="AU154" s="2">
        <v>21072.523809523809</v>
      </c>
      <c r="AV154" s="2">
        <v>12436.454545454546</v>
      </c>
      <c r="AW154" s="2"/>
      <c r="AX154" s="2"/>
      <c r="AY154" s="2"/>
      <c r="AZ154" s="2"/>
      <c r="BA154" s="2"/>
      <c r="BB154" s="29" t="s">
        <v>245</v>
      </c>
      <c r="BC154" t="s">
        <v>102</v>
      </c>
      <c r="BD154" s="2">
        <f t="shared" si="133"/>
        <v>69759.55</v>
      </c>
      <c r="BE154" s="2"/>
      <c r="BF154" s="2">
        <f t="shared" si="134"/>
        <v>49821.950000000004</v>
      </c>
      <c r="BG154" s="2">
        <f t="shared" si="135"/>
        <v>40685.736842105267</v>
      </c>
      <c r="BH154" s="2">
        <f t="shared" si="135"/>
        <v>44374.196190476192</v>
      </c>
      <c r="BI154" s="2">
        <f t="shared" si="135"/>
        <v>54977.585454545449</v>
      </c>
      <c r="BO154" s="29" t="s">
        <v>245</v>
      </c>
      <c r="BP154" t="s">
        <v>102</v>
      </c>
      <c r="BQ154" s="5">
        <f t="shared" si="136"/>
        <v>100</v>
      </c>
      <c r="BR154" s="5"/>
      <c r="BS154" s="5">
        <f t="shared" si="137"/>
        <v>68.07101419148357</v>
      </c>
      <c r="BT154" s="5">
        <f t="shared" si="138"/>
        <v>53.497095060037104</v>
      </c>
      <c r="BU154" s="5">
        <f t="shared" si="138"/>
        <v>57.281922083141829</v>
      </c>
      <c r="BV154" s="5">
        <f t="shared" si="138"/>
        <v>70.059137333157238</v>
      </c>
    </row>
    <row r="155" spans="1:74" ht="17">
      <c r="A155" s="50"/>
      <c r="B155" s="17" t="s">
        <v>246</v>
      </c>
      <c r="C155" s="18" t="s">
        <v>103</v>
      </c>
      <c r="D155" s="2">
        <v>201263.59999999998</v>
      </c>
      <c r="E155" s="2">
        <v>201383.45855227573</v>
      </c>
      <c r="F155" s="2">
        <v>202777.17890367479</v>
      </c>
      <c r="G155" s="2">
        <v>211282.60799043285</v>
      </c>
      <c r="H155" s="2">
        <v>221963.86689829527</v>
      </c>
      <c r="I155" s="2">
        <v>232711.87259460811</v>
      </c>
      <c r="J155" s="2">
        <v>209085.23158881033</v>
      </c>
      <c r="K155" s="2">
        <v>222776.11321663315</v>
      </c>
      <c r="L155" s="2">
        <v>219203.91910547658</v>
      </c>
      <c r="M155" s="2">
        <v>227936.3318451118</v>
      </c>
      <c r="N155" s="2">
        <v>221537.35198238774</v>
      </c>
      <c r="O155" s="29" t="s">
        <v>246</v>
      </c>
      <c r="P155" t="s">
        <v>103</v>
      </c>
      <c r="Q155" s="2">
        <v>201263.6</v>
      </c>
      <c r="R155" s="2">
        <v>173876.95</v>
      </c>
      <c r="S155" s="2">
        <v>129018.05</v>
      </c>
      <c r="T155" s="2">
        <v>139161.20000000001</v>
      </c>
      <c r="U155" s="2">
        <v>153293.13</v>
      </c>
      <c r="V155" s="2">
        <v>174483.3</v>
      </c>
      <c r="W155" s="2"/>
      <c r="X155" s="2"/>
      <c r="Y155" s="2"/>
      <c r="Z155" s="2"/>
      <c r="AB155" s="29" t="s">
        <v>246</v>
      </c>
      <c r="AC155" t="s">
        <v>103</v>
      </c>
      <c r="AD155" s="5">
        <f t="shared" si="129"/>
        <v>100.00000000000001</v>
      </c>
      <c r="AE155" s="5">
        <f t="shared" si="130"/>
        <v>86.341227452335417</v>
      </c>
      <c r="AF155" s="5">
        <f t="shared" si="131"/>
        <v>63.625527634590192</v>
      </c>
      <c r="AG155" s="5">
        <f t="shared" si="132"/>
        <v>65.864957519977892</v>
      </c>
      <c r="AH155" s="5">
        <f t="shared" si="132"/>
        <v>69.062200141899453</v>
      </c>
      <c r="AI155" s="5">
        <f t="shared" si="132"/>
        <v>74.978254463172902</v>
      </c>
      <c r="AO155" s="29" t="s">
        <v>246</v>
      </c>
      <c r="AP155" t="s">
        <v>103</v>
      </c>
      <c r="AS155" s="2">
        <v>8554.25</v>
      </c>
      <c r="AT155" s="2">
        <v>12718.052631578948</v>
      </c>
      <c r="AU155" s="2">
        <v>9906.8571428571431</v>
      </c>
      <c r="AV155" s="2">
        <v>3692.6363636363635</v>
      </c>
      <c r="AW155" s="2"/>
      <c r="AX155" s="2"/>
      <c r="AY155" s="2"/>
      <c r="AZ155" s="2"/>
      <c r="BA155" s="2"/>
      <c r="BB155" s="29" t="s">
        <v>246</v>
      </c>
      <c r="BC155" t="s">
        <v>103</v>
      </c>
      <c r="BD155" s="2">
        <f t="shared" si="133"/>
        <v>201263.6</v>
      </c>
      <c r="BE155" s="2"/>
      <c r="BF155" s="2">
        <f t="shared" si="134"/>
        <v>120463.8</v>
      </c>
      <c r="BG155" s="2">
        <f t="shared" si="135"/>
        <v>126443.14736842107</v>
      </c>
      <c r="BH155" s="2">
        <f t="shared" si="135"/>
        <v>143386.27285714287</v>
      </c>
      <c r="BI155" s="2">
        <f t="shared" si="135"/>
        <v>170790.66363636364</v>
      </c>
      <c r="BO155" s="29" t="s">
        <v>246</v>
      </c>
      <c r="BP155" t="s">
        <v>103</v>
      </c>
      <c r="BQ155" s="5">
        <f t="shared" si="136"/>
        <v>100.00000000000001</v>
      </c>
      <c r="BR155" s="5"/>
      <c r="BS155" s="5">
        <f t="shared" si="137"/>
        <v>59.406980929162593</v>
      </c>
      <c r="BT155" s="5">
        <f t="shared" si="138"/>
        <v>59.845506722515744</v>
      </c>
      <c r="BU155" s="5">
        <f t="shared" si="138"/>
        <v>64.598925429084829</v>
      </c>
      <c r="BV155" s="5">
        <f t="shared" si="138"/>
        <v>73.391469774250282</v>
      </c>
    </row>
    <row r="156" spans="1:74" ht="51">
      <c r="A156" s="50"/>
      <c r="B156" s="17" t="s">
        <v>247</v>
      </c>
      <c r="C156" s="18" t="s">
        <v>104</v>
      </c>
      <c r="D156" s="2">
        <v>46891.25</v>
      </c>
      <c r="E156" s="2">
        <v>48028.272788204478</v>
      </c>
      <c r="F156" s="2">
        <v>49541.136259917526</v>
      </c>
      <c r="G156" s="2">
        <v>50769.938804760852</v>
      </c>
      <c r="H156" s="2">
        <v>51799.509160432586</v>
      </c>
      <c r="I156" s="2">
        <v>52622.127345198052</v>
      </c>
      <c r="J156" s="2">
        <v>52254.866667601695</v>
      </c>
      <c r="K156" s="2">
        <v>51438.976907283897</v>
      </c>
      <c r="L156" s="2">
        <v>50263.374446268936</v>
      </c>
      <c r="M156" s="2">
        <v>48398.670024565923</v>
      </c>
      <c r="N156" s="2">
        <v>47701.939143526666</v>
      </c>
      <c r="O156" s="29" t="s">
        <v>247</v>
      </c>
      <c r="P156" t="s">
        <v>104</v>
      </c>
      <c r="Q156" s="2">
        <v>46891.25</v>
      </c>
      <c r="R156" s="2">
        <v>45887.95</v>
      </c>
      <c r="S156" s="2">
        <v>43595.9</v>
      </c>
      <c r="T156" s="2">
        <v>43361.05</v>
      </c>
      <c r="U156" s="2">
        <v>43098.400000000001</v>
      </c>
      <c r="V156" s="2">
        <v>42799.040000000001</v>
      </c>
      <c r="W156" s="2"/>
      <c r="X156" s="2"/>
      <c r="Y156" s="2"/>
      <c r="Z156" s="2"/>
      <c r="AB156" s="29" t="s">
        <v>247</v>
      </c>
      <c r="AC156" t="s">
        <v>104</v>
      </c>
      <c r="AD156" s="5">
        <f t="shared" si="129"/>
        <v>100</v>
      </c>
      <c r="AE156" s="5">
        <f t="shared" si="130"/>
        <v>95.543619072784708</v>
      </c>
      <c r="AF156" s="5">
        <f t="shared" si="131"/>
        <v>87.999394626869574</v>
      </c>
      <c r="AG156" s="5">
        <f t="shared" si="132"/>
        <v>85.406937689540612</v>
      </c>
      <c r="AH156" s="5">
        <f t="shared" si="132"/>
        <v>83.202332799170634</v>
      </c>
      <c r="AI156" s="5">
        <f t="shared" si="132"/>
        <v>81.332781776838516</v>
      </c>
      <c r="AO156" s="29" t="s">
        <v>247</v>
      </c>
      <c r="AP156" t="s">
        <v>104</v>
      </c>
      <c r="AS156" s="2">
        <v>18147.2</v>
      </c>
      <c r="AT156" s="2">
        <v>32274.73684210526</v>
      </c>
      <c r="AU156" s="2">
        <v>32004.761904761905</v>
      </c>
      <c r="AV156" s="2">
        <v>24679.81818181818</v>
      </c>
      <c r="AW156" s="2"/>
      <c r="AX156" s="2"/>
      <c r="AY156" s="2"/>
      <c r="AZ156" s="2"/>
      <c r="BA156" s="2"/>
      <c r="BB156" s="29" t="s">
        <v>247</v>
      </c>
      <c r="BC156" t="s">
        <v>104</v>
      </c>
      <c r="BD156" s="2">
        <f t="shared" si="133"/>
        <v>46891.25</v>
      </c>
      <c r="BE156" s="2"/>
      <c r="BF156" s="2">
        <f t="shared" si="134"/>
        <v>25448.7</v>
      </c>
      <c r="BG156" s="2">
        <f t="shared" si="135"/>
        <v>11086.313157894743</v>
      </c>
      <c r="BH156" s="2">
        <f t="shared" si="135"/>
        <v>11093.638095238097</v>
      </c>
      <c r="BI156" s="2">
        <f t="shared" si="135"/>
        <v>18119.221818181821</v>
      </c>
      <c r="BO156" s="29" t="s">
        <v>247</v>
      </c>
      <c r="BP156" t="s">
        <v>104</v>
      </c>
      <c r="BQ156" s="5">
        <f t="shared" si="136"/>
        <v>100</v>
      </c>
      <c r="BR156" s="5"/>
      <c r="BS156" s="5">
        <f t="shared" si="137"/>
        <v>51.368825830888127</v>
      </c>
      <c r="BT156" s="5">
        <f t="shared" si="138"/>
        <v>21.836372898789364</v>
      </c>
      <c r="BU156" s="5">
        <f t="shared" si="138"/>
        <v>21.416492694706939</v>
      </c>
      <c r="BV156" s="5">
        <f t="shared" si="138"/>
        <v>34.432704894883464</v>
      </c>
    </row>
    <row r="157" spans="1:74" ht="17">
      <c r="A157" s="50"/>
      <c r="B157" s="17" t="s">
        <v>248</v>
      </c>
      <c r="C157" s="18" t="s">
        <v>105</v>
      </c>
      <c r="D157" s="2">
        <v>133832</v>
      </c>
      <c r="E157" s="2">
        <v>134732.18085974621</v>
      </c>
      <c r="F157" s="2">
        <v>135591.65127545793</v>
      </c>
      <c r="G157" s="2">
        <v>136751.06768094609</v>
      </c>
      <c r="H157" s="2">
        <v>137690.60820429688</v>
      </c>
      <c r="I157" s="2">
        <v>140574.53481282725</v>
      </c>
      <c r="J157" s="2">
        <v>142524.8435506612</v>
      </c>
      <c r="K157" s="2">
        <v>141215.17879888948</v>
      </c>
      <c r="L157" s="2">
        <v>140492.36580021243</v>
      </c>
      <c r="M157" s="2">
        <v>140437.93973950471</v>
      </c>
      <c r="N157" s="2">
        <v>141047.2767914485</v>
      </c>
      <c r="O157" s="29" t="s">
        <v>248</v>
      </c>
      <c r="P157" t="s">
        <v>105</v>
      </c>
      <c r="Q157" s="2">
        <v>133832</v>
      </c>
      <c r="R157" s="2">
        <v>133817.63</v>
      </c>
      <c r="S157" s="2">
        <v>133088.6</v>
      </c>
      <c r="T157" s="2">
        <v>132117.6</v>
      </c>
      <c r="U157" s="2">
        <v>132199.63</v>
      </c>
      <c r="V157" s="2">
        <v>135536.07999999999</v>
      </c>
      <c r="W157" s="2"/>
      <c r="X157" s="2"/>
      <c r="Y157" s="2"/>
      <c r="Z157" s="2"/>
      <c r="AB157" s="29" t="s">
        <v>248</v>
      </c>
      <c r="AC157" t="s">
        <v>105</v>
      </c>
      <c r="AD157" s="5">
        <f t="shared" si="129"/>
        <v>100</v>
      </c>
      <c r="AE157" s="5">
        <f t="shared" si="130"/>
        <v>99.321208300860036</v>
      </c>
      <c r="AF157" s="5">
        <f t="shared" si="131"/>
        <v>98.153978322475837</v>
      </c>
      <c r="AG157" s="5">
        <f t="shared" si="132"/>
        <v>96.611750270384405</v>
      </c>
      <c r="AH157" s="5">
        <f t="shared" si="132"/>
        <v>96.012089512924732</v>
      </c>
      <c r="AI157" s="5">
        <f t="shared" si="132"/>
        <v>96.415812565529109</v>
      </c>
      <c r="AO157" s="29" t="s">
        <v>248</v>
      </c>
      <c r="AP157" t="s">
        <v>105</v>
      </c>
      <c r="AS157" s="2">
        <v>6319.1</v>
      </c>
      <c r="AT157" s="2">
        <v>12611.684210526317</v>
      </c>
      <c r="AU157" s="2">
        <v>8750.0476190476184</v>
      </c>
      <c r="AV157" s="2">
        <v>2565.181818181818</v>
      </c>
      <c r="AW157" s="2"/>
      <c r="AX157" s="2"/>
      <c r="AY157" s="2"/>
      <c r="AZ157" s="2"/>
      <c r="BA157" s="2"/>
      <c r="BB157" s="29" t="s">
        <v>248</v>
      </c>
      <c r="BC157" t="s">
        <v>105</v>
      </c>
      <c r="BD157" s="2">
        <f t="shared" si="133"/>
        <v>133832</v>
      </c>
      <c r="BE157" s="2"/>
      <c r="BF157" s="2">
        <f t="shared" si="134"/>
        <v>126769.5</v>
      </c>
      <c r="BG157" s="2">
        <f t="shared" si="135"/>
        <v>119505.91578947369</v>
      </c>
      <c r="BH157" s="2">
        <f t="shared" si="135"/>
        <v>123449.58238095239</v>
      </c>
      <c r="BI157" s="2">
        <f t="shared" si="135"/>
        <v>132970.89818181816</v>
      </c>
      <c r="BO157" s="29" t="s">
        <v>248</v>
      </c>
      <c r="BP157" t="s">
        <v>105</v>
      </c>
      <c r="BQ157" s="5">
        <f t="shared" si="136"/>
        <v>100</v>
      </c>
      <c r="BR157" s="5"/>
      <c r="BS157" s="5">
        <f t="shared" si="137"/>
        <v>93.493588143170044</v>
      </c>
      <c r="BT157" s="5">
        <f t="shared" si="138"/>
        <v>87.389384094823257</v>
      </c>
      <c r="BU157" s="5">
        <f t="shared" si="138"/>
        <v>89.657227890071823</v>
      </c>
      <c r="BV157" s="5">
        <f t="shared" si="138"/>
        <v>94.591028424078942</v>
      </c>
    </row>
    <row r="158" spans="1:74" ht="34">
      <c r="A158" s="50"/>
      <c r="B158" s="17" t="s">
        <v>249</v>
      </c>
      <c r="C158" s="18" t="s">
        <v>106</v>
      </c>
      <c r="D158" s="2">
        <v>556033.94999999995</v>
      </c>
      <c r="E158" s="2">
        <v>558935.23629799404</v>
      </c>
      <c r="F158" s="2">
        <v>563208.39924310439</v>
      </c>
      <c r="G158" s="2">
        <v>568898.47300342843</v>
      </c>
      <c r="H158" s="2">
        <v>577514.05637134553</v>
      </c>
      <c r="I158" s="2">
        <v>579164.2056726336</v>
      </c>
      <c r="J158" s="2">
        <v>589615.22934335377</v>
      </c>
      <c r="K158" s="2">
        <v>594324.11645502853</v>
      </c>
      <c r="L158" s="2">
        <v>577810.78682072076</v>
      </c>
      <c r="M158" s="2">
        <v>573393.69993056345</v>
      </c>
      <c r="N158" s="2">
        <v>573250.5807127906</v>
      </c>
      <c r="O158" s="29" t="s">
        <v>249</v>
      </c>
      <c r="P158" t="s">
        <v>106</v>
      </c>
      <c r="Q158" s="2">
        <v>556033.94999999995</v>
      </c>
      <c r="R158" s="2">
        <v>553392.31000000006</v>
      </c>
      <c r="S158" s="2">
        <v>541752</v>
      </c>
      <c r="T158" s="2">
        <v>542109.19999999995</v>
      </c>
      <c r="U158" s="2">
        <v>548346.63</v>
      </c>
      <c r="V158" s="2">
        <v>557120.26</v>
      </c>
      <c r="W158" s="2"/>
      <c r="X158" s="2"/>
      <c r="Y158" s="2"/>
      <c r="Z158" s="2"/>
      <c r="AB158" s="29" t="s">
        <v>249</v>
      </c>
      <c r="AC158" t="s">
        <v>106</v>
      </c>
      <c r="AD158" s="5">
        <f t="shared" si="129"/>
        <v>100</v>
      </c>
      <c r="AE158" s="5">
        <f t="shared" si="130"/>
        <v>99.008306161782443</v>
      </c>
      <c r="AF158" s="5">
        <f t="shared" si="131"/>
        <v>96.190326836045116</v>
      </c>
      <c r="AG158" s="5">
        <f t="shared" si="132"/>
        <v>95.291027437286331</v>
      </c>
      <c r="AH158" s="5">
        <f t="shared" si="132"/>
        <v>94.949486328590652</v>
      </c>
      <c r="AI158" s="5">
        <f t="shared" si="132"/>
        <v>96.193834933733157</v>
      </c>
      <c r="AO158" s="29" t="s">
        <v>249</v>
      </c>
      <c r="AP158" t="s">
        <v>106</v>
      </c>
      <c r="AS158" s="2">
        <v>44490.8</v>
      </c>
      <c r="AT158" s="2">
        <v>67928</v>
      </c>
      <c r="AU158" s="2">
        <v>45321.857142857145</v>
      </c>
      <c r="AV158" s="2">
        <v>19693.045454545456</v>
      </c>
      <c r="AW158" s="2"/>
      <c r="AX158" s="2"/>
      <c r="AY158" s="2"/>
      <c r="AZ158" s="2"/>
      <c r="BA158" s="2"/>
      <c r="BB158" s="29" t="s">
        <v>249</v>
      </c>
      <c r="BC158" t="s">
        <v>106</v>
      </c>
      <c r="BD158" s="2">
        <f t="shared" si="133"/>
        <v>556033.94999999995</v>
      </c>
      <c r="BE158" s="2"/>
      <c r="BF158" s="2">
        <f t="shared" si="134"/>
        <v>497261.2</v>
      </c>
      <c r="BG158" s="2">
        <f t="shared" si="135"/>
        <v>474181.19999999995</v>
      </c>
      <c r="BH158" s="2">
        <f t="shared" si="135"/>
        <v>503024.77285714285</v>
      </c>
      <c r="BI158" s="2">
        <f t="shared" si="135"/>
        <v>537427.2145454546</v>
      </c>
      <c r="BO158" s="29" t="s">
        <v>249</v>
      </c>
      <c r="BP158" t="s">
        <v>106</v>
      </c>
      <c r="BQ158" s="5">
        <f t="shared" si="136"/>
        <v>100</v>
      </c>
      <c r="BR158" s="5"/>
      <c r="BS158" s="5">
        <f t="shared" si="137"/>
        <v>88.290799758716162</v>
      </c>
      <c r="BT158" s="5">
        <f t="shared" si="138"/>
        <v>83.350759845885946</v>
      </c>
      <c r="BU158" s="5">
        <f t="shared" si="138"/>
        <v>87.101736712308593</v>
      </c>
      <c r="BV158" s="5">
        <f t="shared" si="138"/>
        <v>92.793582421291688</v>
      </c>
    </row>
    <row r="159" spans="1:74" ht="51">
      <c r="A159" s="51"/>
      <c r="B159" s="19" t="s">
        <v>250</v>
      </c>
      <c r="C159" s="20" t="s">
        <v>107</v>
      </c>
      <c r="D159" s="2">
        <v>296994.55</v>
      </c>
      <c r="E159" s="2">
        <v>298038.3950515365</v>
      </c>
      <c r="F159" s="2">
        <v>299707.73978452344</v>
      </c>
      <c r="G159" s="2">
        <v>303818.17068726633</v>
      </c>
      <c r="H159" s="2">
        <v>302843.65238383878</v>
      </c>
      <c r="I159" s="2">
        <v>300903.04029320978</v>
      </c>
      <c r="J159" s="2">
        <v>298569.00535966281</v>
      </c>
      <c r="K159" s="2">
        <v>305321.30673554604</v>
      </c>
      <c r="L159" s="2">
        <v>309619.2760417739</v>
      </c>
      <c r="M159" s="2">
        <v>312541.9637224449</v>
      </c>
      <c r="N159" s="2">
        <v>313775.14358166174</v>
      </c>
      <c r="O159" s="29" t="s">
        <v>250</v>
      </c>
      <c r="P159" t="s">
        <v>107</v>
      </c>
      <c r="Q159" s="2">
        <v>296994.55</v>
      </c>
      <c r="R159" s="2">
        <v>290174.40000000002</v>
      </c>
      <c r="S159" s="2">
        <v>279149.05</v>
      </c>
      <c r="T159" s="2">
        <v>280091.8</v>
      </c>
      <c r="U159" s="2">
        <v>281953.5</v>
      </c>
      <c r="V159" s="2">
        <v>281306.3</v>
      </c>
      <c r="W159" s="2"/>
      <c r="X159" s="2"/>
      <c r="Y159" s="2"/>
      <c r="Z159" s="2"/>
      <c r="AB159" s="29" t="s">
        <v>250</v>
      </c>
      <c r="AC159" t="s">
        <v>107</v>
      </c>
      <c r="AD159" s="5">
        <f t="shared" si="129"/>
        <v>100</v>
      </c>
      <c r="AE159" s="5">
        <f t="shared" si="130"/>
        <v>97.361415447772544</v>
      </c>
      <c r="AF159" s="5">
        <f t="shared" si="131"/>
        <v>93.140420798173508</v>
      </c>
      <c r="AG159" s="5">
        <f t="shared" si="132"/>
        <v>92.19060182161094</v>
      </c>
      <c r="AH159" s="5">
        <f t="shared" si="132"/>
        <v>93.102000910568336</v>
      </c>
      <c r="AI159" s="5">
        <f t="shared" si="132"/>
        <v>93.487357165246962</v>
      </c>
      <c r="AO159" s="29" t="s">
        <v>250</v>
      </c>
      <c r="AP159" t="s">
        <v>107</v>
      </c>
      <c r="AS159" s="2">
        <v>26468.9</v>
      </c>
      <c r="AT159" s="2">
        <v>46727.368421052633</v>
      </c>
      <c r="AU159" s="2">
        <v>36097.142857142855</v>
      </c>
      <c r="AV159" s="2">
        <v>16118.454545454546</v>
      </c>
      <c r="AW159" s="2"/>
      <c r="AX159" s="2"/>
      <c r="AY159" s="2"/>
      <c r="AZ159" s="2"/>
      <c r="BA159" s="2"/>
      <c r="BB159" s="29" t="s">
        <v>250</v>
      </c>
      <c r="BC159" t="s">
        <v>107</v>
      </c>
      <c r="BD159" s="2">
        <f t="shared" si="133"/>
        <v>296994.55</v>
      </c>
      <c r="BE159" s="2"/>
      <c r="BF159" s="2">
        <f t="shared" si="134"/>
        <v>252680.15</v>
      </c>
      <c r="BG159" s="2">
        <f t="shared" si="135"/>
        <v>233364.43157894735</v>
      </c>
      <c r="BH159" s="2">
        <f t="shared" si="135"/>
        <v>245856.35714285716</v>
      </c>
      <c r="BI159" s="2">
        <f t="shared" si="135"/>
        <v>265187.84545454546</v>
      </c>
      <c r="BO159" s="29" t="s">
        <v>250</v>
      </c>
      <c r="BP159" t="s">
        <v>107</v>
      </c>
      <c r="BQ159" s="5">
        <f t="shared" si="136"/>
        <v>100</v>
      </c>
      <c r="BR159" s="5"/>
      <c r="BS159" s="5">
        <f t="shared" si="137"/>
        <v>84.30885040929067</v>
      </c>
      <c r="BT159" s="5">
        <f t="shared" si="138"/>
        <v>76.81055779219993</v>
      </c>
      <c r="BU159" s="5">
        <f t="shared" si="138"/>
        <v>81.182602048150855</v>
      </c>
      <c r="BV159" s="5">
        <f t="shared" si="138"/>
        <v>88.130663351270144</v>
      </c>
    </row>
    <row r="160" spans="1:74" ht="34">
      <c r="A160" s="21" t="s">
        <v>251</v>
      </c>
      <c r="B160" s="22" t="s">
        <v>252</v>
      </c>
      <c r="C160" s="23" t="s">
        <v>108</v>
      </c>
      <c r="D160" s="2">
        <v>1112454.1499999999</v>
      </c>
      <c r="E160" s="2">
        <v>1120094.9048006409</v>
      </c>
      <c r="F160" s="2">
        <v>1128155.9619659747</v>
      </c>
      <c r="G160" s="2">
        <v>1131550.8583305958</v>
      </c>
      <c r="H160" s="2">
        <v>1131174.9183865623</v>
      </c>
      <c r="I160" s="2">
        <v>1140232.1237272697</v>
      </c>
      <c r="J160" s="2">
        <v>1129367.2923236501</v>
      </c>
      <c r="K160" s="2">
        <v>1114282.6333258848</v>
      </c>
      <c r="L160" s="2">
        <v>1131533.3924096979</v>
      </c>
      <c r="M160" s="2">
        <v>1135149.8666407748</v>
      </c>
      <c r="N160" s="2">
        <v>1140412.1500151465</v>
      </c>
      <c r="O160" s="29" t="s">
        <v>252</v>
      </c>
      <c r="P160" t="s">
        <v>108</v>
      </c>
      <c r="Q160" s="2">
        <v>1112454.1499999999</v>
      </c>
      <c r="R160" s="2">
        <v>1108352.18</v>
      </c>
      <c r="S160" s="2">
        <v>1093413.2</v>
      </c>
      <c r="T160" s="2">
        <v>1092463.25</v>
      </c>
      <c r="U160" s="2">
        <v>1095094.3600000001</v>
      </c>
      <c r="V160" s="2">
        <v>1111226.78</v>
      </c>
      <c r="W160" s="2"/>
      <c r="X160" s="2"/>
      <c r="Y160" s="2"/>
      <c r="Z160" s="2"/>
      <c r="AB160" s="29" t="s">
        <v>252</v>
      </c>
      <c r="AC160" t="s">
        <v>108</v>
      </c>
      <c r="AD160" s="5">
        <f t="shared" si="129"/>
        <v>100</v>
      </c>
      <c r="AE160" s="5">
        <f t="shared" si="130"/>
        <v>98.951631263537365</v>
      </c>
      <c r="AF160" s="5">
        <f t="shared" si="131"/>
        <v>96.920393709976906</v>
      </c>
      <c r="AG160" s="5">
        <f t="shared" si="132"/>
        <v>96.545660493929304</v>
      </c>
      <c r="AH160" s="5">
        <f t="shared" si="132"/>
        <v>96.810346675824007</v>
      </c>
      <c r="AI160" s="5">
        <f t="shared" si="132"/>
        <v>97.456189566694974</v>
      </c>
      <c r="AO160" s="29" t="s">
        <v>252</v>
      </c>
      <c r="AP160" t="s">
        <v>108</v>
      </c>
      <c r="AS160" s="2">
        <v>468.05</v>
      </c>
      <c r="AT160" s="2">
        <v>606.36842105263156</v>
      </c>
      <c r="AU160" s="2">
        <v>572.80952380952374</v>
      </c>
      <c r="AV160" s="2">
        <v>524.5454545454545</v>
      </c>
      <c r="AW160" s="2"/>
      <c r="AX160" s="2"/>
      <c r="AY160" s="2"/>
      <c r="AZ160" s="2"/>
      <c r="BA160" s="2"/>
      <c r="BB160" s="29" t="s">
        <v>252</v>
      </c>
      <c r="BC160" t="s">
        <v>108</v>
      </c>
      <c r="BD160" s="2">
        <f t="shared" si="133"/>
        <v>1112454.1499999999</v>
      </c>
      <c r="BE160" s="2"/>
      <c r="BF160" s="2">
        <f t="shared" si="134"/>
        <v>1092945.1499999999</v>
      </c>
      <c r="BG160" s="2">
        <f t="shared" si="135"/>
        <v>1091856.8815789474</v>
      </c>
      <c r="BH160" s="2">
        <f t="shared" si="135"/>
        <v>1094521.5504761906</v>
      </c>
      <c r="BI160" s="2">
        <f t="shared" si="135"/>
        <v>1110702.2345454546</v>
      </c>
      <c r="BO160" s="29" t="s">
        <v>252</v>
      </c>
      <c r="BP160" t="s">
        <v>108</v>
      </c>
      <c r="BQ160" s="5">
        <f t="shared" si="136"/>
        <v>100</v>
      </c>
      <c r="BR160" s="5"/>
      <c r="BS160" s="5">
        <f t="shared" si="137"/>
        <v>96.878905651961901</v>
      </c>
      <c r="BT160" s="5">
        <f t="shared" si="138"/>
        <v>96.492073117225175</v>
      </c>
      <c r="BU160" s="5">
        <f t="shared" si="138"/>
        <v>96.759708218897586</v>
      </c>
      <c r="BV160" s="5">
        <f t="shared" si="138"/>
        <v>97.410186174611042</v>
      </c>
    </row>
    <row r="161" spans="1:74" ht="17">
      <c r="A161" s="21" t="s">
        <v>253</v>
      </c>
      <c r="B161" s="22" t="s">
        <v>254</v>
      </c>
      <c r="C161" s="23" t="s">
        <v>17</v>
      </c>
      <c r="D161" s="2">
        <v>1001760.55</v>
      </c>
      <c r="E161" s="2">
        <v>1010206.1212806428</v>
      </c>
      <c r="F161" s="2">
        <v>1011983.9973788204</v>
      </c>
      <c r="G161" s="2">
        <v>1012652.9714530787</v>
      </c>
      <c r="H161" s="2">
        <v>957359.86042158084</v>
      </c>
      <c r="I161" s="2">
        <v>844942.2836645745</v>
      </c>
      <c r="J161" s="2">
        <v>783225.22061528685</v>
      </c>
      <c r="K161" s="2">
        <v>830339.68759403878</v>
      </c>
      <c r="L161" s="2">
        <v>986714.98307150532</v>
      </c>
      <c r="M161" s="2">
        <v>1014373.6118951774</v>
      </c>
      <c r="N161" s="2">
        <v>1016993.5973397443</v>
      </c>
      <c r="O161" s="29" t="s">
        <v>254</v>
      </c>
      <c r="P161" t="s">
        <v>17</v>
      </c>
      <c r="Q161" s="2">
        <v>1001760.55</v>
      </c>
      <c r="R161" s="2">
        <v>986505.27</v>
      </c>
      <c r="S161" s="2">
        <v>948165.55</v>
      </c>
      <c r="T161" s="2">
        <v>937074.2</v>
      </c>
      <c r="U161" s="2">
        <v>891678.59</v>
      </c>
      <c r="V161" s="2">
        <v>808889.86</v>
      </c>
      <c r="W161" s="2"/>
      <c r="X161" s="2"/>
      <c r="Y161" s="2"/>
      <c r="Z161" s="2"/>
      <c r="AB161" s="29" t="s">
        <v>254</v>
      </c>
      <c r="AC161" t="s">
        <v>17</v>
      </c>
      <c r="AD161" s="5">
        <f t="shared" si="129"/>
        <v>100</v>
      </c>
      <c r="AE161" s="5">
        <f t="shared" si="130"/>
        <v>97.653859862718207</v>
      </c>
      <c r="AF161" s="5">
        <f t="shared" si="131"/>
        <v>93.693729590179373</v>
      </c>
      <c r="AG161" s="5">
        <f t="shared" si="132"/>
        <v>92.536557578591911</v>
      </c>
      <c r="AH161" s="5">
        <f t="shared" si="132"/>
        <v>93.139333166458684</v>
      </c>
      <c r="AI161" s="5">
        <f t="shared" si="132"/>
        <v>95.733149546237343</v>
      </c>
      <c r="AO161" s="29" t="s">
        <v>254</v>
      </c>
      <c r="AP161" t="s">
        <v>17</v>
      </c>
      <c r="AS161" s="2">
        <v>109237.95</v>
      </c>
      <c r="AT161" s="2">
        <v>154762.42105263157</v>
      </c>
      <c r="AU161" s="2">
        <v>117285.9523809524</v>
      </c>
      <c r="AV161" s="2">
        <v>54036.318181818184</v>
      </c>
      <c r="AW161" s="2"/>
      <c r="AX161" s="2"/>
      <c r="AY161" s="2"/>
      <c r="AZ161" s="2"/>
      <c r="BA161" s="2"/>
      <c r="BB161" s="29" t="s">
        <v>254</v>
      </c>
      <c r="BC161" t="s">
        <v>17</v>
      </c>
      <c r="BD161" s="2">
        <f t="shared" si="133"/>
        <v>1001760.55</v>
      </c>
      <c r="BE161" s="2"/>
      <c r="BF161" s="2">
        <f t="shared" si="134"/>
        <v>838927.60000000009</v>
      </c>
      <c r="BG161" s="2">
        <f t="shared" si="135"/>
        <v>782311.77894736838</v>
      </c>
      <c r="BH161" s="2">
        <f t="shared" si="135"/>
        <v>774392.63761904754</v>
      </c>
      <c r="BI161" s="2">
        <f t="shared" si="135"/>
        <v>754853.54181818175</v>
      </c>
      <c r="BO161" s="29" t="s">
        <v>254</v>
      </c>
      <c r="BP161" t="s">
        <v>17</v>
      </c>
      <c r="BQ161" s="5">
        <f t="shared" si="136"/>
        <v>100</v>
      </c>
      <c r="BR161" s="5"/>
      <c r="BS161" s="5">
        <f t="shared" si="137"/>
        <v>82.899295065232209</v>
      </c>
      <c r="BT161" s="5">
        <f t="shared" si="138"/>
        <v>77.253689171011032</v>
      </c>
      <c r="BU161" s="5">
        <f t="shared" si="138"/>
        <v>80.888354487521312</v>
      </c>
      <c r="BV161" s="5">
        <f t="shared" si="138"/>
        <v>89.337882173954938</v>
      </c>
    </row>
    <row r="162" spans="1:74" ht="17">
      <c r="A162" s="49" t="s">
        <v>255</v>
      </c>
      <c r="B162" s="15" t="s">
        <v>256</v>
      </c>
      <c r="C162" s="16" t="s">
        <v>109</v>
      </c>
      <c r="D162" s="2">
        <v>1005557.5500000002</v>
      </c>
      <c r="E162" s="2">
        <v>1011660.6307596918</v>
      </c>
      <c r="F162" s="2">
        <v>1012859.112512015</v>
      </c>
      <c r="G162" s="2">
        <v>1015028.5482533834</v>
      </c>
      <c r="H162" s="2">
        <v>1030976.5759701108</v>
      </c>
      <c r="I162" s="2">
        <v>1069646.3586289852</v>
      </c>
      <c r="J162" s="2">
        <v>1090034.4029282471</v>
      </c>
      <c r="K162" s="2">
        <v>1073820.4116950179</v>
      </c>
      <c r="L162" s="2">
        <v>1036644.46514508</v>
      </c>
      <c r="M162" s="2">
        <v>1032010.1777757091</v>
      </c>
      <c r="N162" s="2">
        <v>1045917.6648904131</v>
      </c>
      <c r="O162" s="29" t="s">
        <v>256</v>
      </c>
      <c r="P162" t="s">
        <v>109</v>
      </c>
      <c r="Q162" s="2">
        <v>1005557.55</v>
      </c>
      <c r="R162" s="2">
        <v>1013257.27</v>
      </c>
      <c r="S162" s="2">
        <v>1032306.65</v>
      </c>
      <c r="T162" s="2">
        <v>1023890</v>
      </c>
      <c r="U162" s="2">
        <v>1025035.5</v>
      </c>
      <c r="V162" s="2">
        <v>1060327.78</v>
      </c>
      <c r="W162" s="2"/>
      <c r="X162" s="2"/>
      <c r="Y162" s="2"/>
      <c r="Z162" s="2"/>
      <c r="AB162" s="29" t="s">
        <v>256</v>
      </c>
      <c r="AC162" t="s">
        <v>109</v>
      </c>
      <c r="AD162" s="5">
        <f t="shared" si="129"/>
        <v>99.999999999999986</v>
      </c>
      <c r="AE162" s="5">
        <f t="shared" si="130"/>
        <v>100.157823601291</v>
      </c>
      <c r="AF162" s="5">
        <f t="shared" si="131"/>
        <v>101.9200634370315</v>
      </c>
      <c r="AG162" s="5">
        <f t="shared" si="132"/>
        <v>100.87302487815393</v>
      </c>
      <c r="AH162" s="5">
        <f t="shared" si="132"/>
        <v>99.42374287558178</v>
      </c>
      <c r="AI162" s="5">
        <f t="shared" si="132"/>
        <v>99.128816869817669</v>
      </c>
      <c r="AO162" s="29" t="s">
        <v>256</v>
      </c>
      <c r="AP162" t="s">
        <v>109</v>
      </c>
      <c r="AS162" s="2">
        <v>71519.05</v>
      </c>
      <c r="AT162" s="2">
        <v>80788.736842105252</v>
      </c>
      <c r="AU162" s="2">
        <v>48657.857142857145</v>
      </c>
      <c r="AV162" s="2">
        <v>21379.5</v>
      </c>
      <c r="AW162" s="2"/>
      <c r="AX162" s="2"/>
      <c r="AY162" s="2"/>
      <c r="AZ162" s="2"/>
      <c r="BA162" s="2"/>
      <c r="BB162" s="29" t="s">
        <v>256</v>
      </c>
      <c r="BC162" t="s">
        <v>109</v>
      </c>
      <c r="BD162" s="2">
        <f t="shared" si="133"/>
        <v>1005557.55</v>
      </c>
      <c r="BE162" s="2"/>
      <c r="BF162" s="2">
        <f t="shared" si="134"/>
        <v>960787.6</v>
      </c>
      <c r="BG162" s="2">
        <f t="shared" si="135"/>
        <v>943101.26315789472</v>
      </c>
      <c r="BH162" s="2">
        <f t="shared" si="135"/>
        <v>976377.64285714284</v>
      </c>
      <c r="BI162" s="2">
        <f t="shared" si="135"/>
        <v>1038948.28</v>
      </c>
      <c r="BO162" s="29" t="s">
        <v>256</v>
      </c>
      <c r="BP162" t="s">
        <v>109</v>
      </c>
      <c r="BQ162" s="5">
        <f t="shared" si="136"/>
        <v>99.999999999999986</v>
      </c>
      <c r="BR162" s="5"/>
      <c r="BS162" s="5">
        <f t="shared" si="137"/>
        <v>94.858957986479354</v>
      </c>
      <c r="BT162" s="5">
        <f t="shared" si="138"/>
        <v>92.91376728080624</v>
      </c>
      <c r="BU162" s="5">
        <f t="shared" si="138"/>
        <v>94.704153868714968</v>
      </c>
      <c r="BV162" s="5">
        <f t="shared" si="138"/>
        <v>97.130072160640793</v>
      </c>
    </row>
    <row r="163" spans="1:74" ht="34">
      <c r="A163" s="50"/>
      <c r="B163" s="17" t="s">
        <v>257</v>
      </c>
      <c r="C163" s="18" t="s">
        <v>110</v>
      </c>
      <c r="D163" s="2">
        <v>279688.55</v>
      </c>
      <c r="E163" s="2">
        <v>281972.24215375463</v>
      </c>
      <c r="F163" s="2">
        <v>284443.72131538595</v>
      </c>
      <c r="G163" s="2">
        <v>286072.8205632508</v>
      </c>
      <c r="H163" s="2">
        <v>290748.6516862167</v>
      </c>
      <c r="I163" s="2">
        <v>299535.13698729494</v>
      </c>
      <c r="J163" s="2">
        <v>303877.68949397176</v>
      </c>
      <c r="K163" s="2">
        <v>299067.20002977719</v>
      </c>
      <c r="L163" s="2">
        <v>293050.87661314179</v>
      </c>
      <c r="M163" s="2">
        <v>292825.59861452313</v>
      </c>
      <c r="N163" s="2">
        <v>294296.95137989137</v>
      </c>
      <c r="O163" s="29" t="s">
        <v>257</v>
      </c>
      <c r="P163" t="s">
        <v>110</v>
      </c>
      <c r="Q163" s="2">
        <v>279688.55</v>
      </c>
      <c r="R163" s="2">
        <v>282467.53999999998</v>
      </c>
      <c r="S163" s="2">
        <v>291303</v>
      </c>
      <c r="T163" s="2">
        <v>286404.90000000002</v>
      </c>
      <c r="U163" s="2">
        <v>284308.53999999998</v>
      </c>
      <c r="V163" s="2">
        <v>289992.65000000002</v>
      </c>
      <c r="W163" s="2"/>
      <c r="X163" s="2"/>
      <c r="Y163" s="2"/>
      <c r="Z163" s="2"/>
      <c r="AB163" s="29" t="s">
        <v>257</v>
      </c>
      <c r="AC163" t="s">
        <v>110</v>
      </c>
      <c r="AD163" s="5">
        <f t="shared" si="129"/>
        <v>100</v>
      </c>
      <c r="AE163" s="5">
        <f t="shared" si="130"/>
        <v>100.17565482419906</v>
      </c>
      <c r="AF163" s="5">
        <f t="shared" si="131"/>
        <v>102.41147129312397</v>
      </c>
      <c r="AG163" s="5">
        <f t="shared" si="132"/>
        <v>100.11608213464508</v>
      </c>
      <c r="AH163" s="5">
        <f t="shared" si="132"/>
        <v>97.784990008081934</v>
      </c>
      <c r="AI163" s="5">
        <f t="shared" si="132"/>
        <v>96.814234522442803</v>
      </c>
      <c r="AO163" s="29" t="s">
        <v>257</v>
      </c>
      <c r="AP163" t="s">
        <v>110</v>
      </c>
      <c r="AS163" s="2">
        <v>2351.35</v>
      </c>
      <c r="AT163" s="2">
        <v>3337.7368421052633</v>
      </c>
      <c r="AU163" s="2">
        <v>2863.4285714285716</v>
      </c>
      <c r="AV163" s="2">
        <v>1396.8636363636363</v>
      </c>
      <c r="AW163" s="2"/>
      <c r="AX163" s="2"/>
      <c r="AY163" s="2"/>
      <c r="AZ163" s="2"/>
      <c r="BA163" s="2"/>
      <c r="BB163" s="29" t="s">
        <v>257</v>
      </c>
      <c r="BC163" t="s">
        <v>110</v>
      </c>
      <c r="BD163" s="2">
        <f t="shared" si="133"/>
        <v>279688.55</v>
      </c>
      <c r="BE163" s="2"/>
      <c r="BF163" s="2">
        <f t="shared" si="134"/>
        <v>288951.65000000002</v>
      </c>
      <c r="BG163" s="2">
        <f t="shared" si="135"/>
        <v>283067.16315789474</v>
      </c>
      <c r="BH163" s="2">
        <f t="shared" si="135"/>
        <v>281445.1114285714</v>
      </c>
      <c r="BI163" s="2">
        <f t="shared" si="135"/>
        <v>288595.78636363638</v>
      </c>
      <c r="BO163" s="29" t="s">
        <v>257</v>
      </c>
      <c r="BP163" t="s">
        <v>110</v>
      </c>
      <c r="BQ163" s="5">
        <f t="shared" si="136"/>
        <v>100</v>
      </c>
      <c r="BR163" s="5"/>
      <c r="BS163" s="5">
        <f t="shared" si="137"/>
        <v>101.58482270720111</v>
      </c>
      <c r="BT163" s="5">
        <f t="shared" si="138"/>
        <v>98.949338353976387</v>
      </c>
      <c r="BU163" s="5">
        <f t="shared" si="138"/>
        <v>96.800143284005358</v>
      </c>
      <c r="BV163" s="5">
        <f t="shared" si="138"/>
        <v>96.347890690325727</v>
      </c>
    </row>
    <row r="164" spans="1:74" ht="34">
      <c r="A164" s="51"/>
      <c r="B164" s="19" t="s">
        <v>258</v>
      </c>
      <c r="C164" s="20" t="s">
        <v>111</v>
      </c>
      <c r="D164" s="2">
        <v>316909.05</v>
      </c>
      <c r="E164" s="2">
        <v>319133.27450378489</v>
      </c>
      <c r="F164" s="2">
        <v>325023.87760765402</v>
      </c>
      <c r="G164" s="2">
        <v>340435.91376059083</v>
      </c>
      <c r="H164" s="2">
        <v>354903.16893835884</v>
      </c>
      <c r="I164" s="2">
        <v>365117.16618032294</v>
      </c>
      <c r="J164" s="2">
        <v>362724.36588884605</v>
      </c>
      <c r="K164" s="2">
        <v>370573.64442840929</v>
      </c>
      <c r="L164" s="2">
        <v>378087.57038864167</v>
      </c>
      <c r="M164" s="2">
        <v>385305.40131355228</v>
      </c>
      <c r="N164" s="2">
        <v>390543.89299193909</v>
      </c>
      <c r="O164" s="29" t="s">
        <v>258</v>
      </c>
      <c r="P164" t="s">
        <v>111</v>
      </c>
      <c r="Q164" s="2">
        <v>316909.05</v>
      </c>
      <c r="R164" s="2">
        <v>318197.40000000002</v>
      </c>
      <c r="S164" s="2">
        <v>313540.95</v>
      </c>
      <c r="T164" s="2">
        <v>311055.7</v>
      </c>
      <c r="U164" s="2">
        <v>309740</v>
      </c>
      <c r="V164" s="2">
        <v>311896.46999999997</v>
      </c>
      <c r="W164" s="2"/>
      <c r="X164" s="2"/>
      <c r="Y164" s="2"/>
      <c r="Z164" s="2"/>
      <c r="AB164" s="29" t="s">
        <v>258</v>
      </c>
      <c r="AC164" t="s">
        <v>111</v>
      </c>
      <c r="AD164" s="5">
        <f t="shared" si="129"/>
        <v>100</v>
      </c>
      <c r="AE164" s="5">
        <f t="shared" si="130"/>
        <v>99.706744931176473</v>
      </c>
      <c r="AF164" s="5">
        <f t="shared" si="131"/>
        <v>96.46705106954775</v>
      </c>
      <c r="AG164" s="5">
        <f t="shared" si="132"/>
        <v>91.369825399428251</v>
      </c>
      <c r="AH164" s="5">
        <f t="shared" si="132"/>
        <v>87.274509530738229</v>
      </c>
      <c r="AI164" s="5">
        <f t="shared" si="132"/>
        <v>85.42366639807932</v>
      </c>
      <c r="AO164" s="29" t="s">
        <v>258</v>
      </c>
      <c r="AP164" t="s">
        <v>111</v>
      </c>
      <c r="AS164" s="2">
        <v>17891.25</v>
      </c>
      <c r="AT164" s="2">
        <v>43239.052631578947</v>
      </c>
      <c r="AU164" s="2">
        <v>29256.857142857145</v>
      </c>
      <c r="AV164" s="2">
        <v>9430.2272727272721</v>
      </c>
      <c r="AW164" s="2"/>
      <c r="AX164" s="2"/>
      <c r="AY164" s="2"/>
      <c r="AZ164" s="2"/>
      <c r="BA164" s="2"/>
      <c r="BB164" s="29" t="s">
        <v>258</v>
      </c>
      <c r="BC164" t="s">
        <v>111</v>
      </c>
      <c r="BD164" s="2">
        <f t="shared" si="133"/>
        <v>316909.05</v>
      </c>
      <c r="BE164" s="2"/>
      <c r="BF164" s="2">
        <f t="shared" si="134"/>
        <v>295649.7</v>
      </c>
      <c r="BG164" s="2">
        <f t="shared" si="135"/>
        <v>267816.64736842108</v>
      </c>
      <c r="BH164" s="2">
        <f t="shared" si="135"/>
        <v>280483.14285714284</v>
      </c>
      <c r="BI164" s="2">
        <f t="shared" si="135"/>
        <v>302466.24272727268</v>
      </c>
      <c r="BO164" s="29" t="s">
        <v>258</v>
      </c>
      <c r="BP164" t="s">
        <v>111</v>
      </c>
      <c r="BQ164" s="5">
        <f t="shared" si="136"/>
        <v>100</v>
      </c>
      <c r="BR164" s="5"/>
      <c r="BS164" s="5">
        <f t="shared" si="137"/>
        <v>90.962455489774058</v>
      </c>
      <c r="BT164" s="5">
        <f t="shared" si="138"/>
        <v>78.668741029702659</v>
      </c>
      <c r="BU164" s="5">
        <f t="shared" si="138"/>
        <v>79.030892763276057</v>
      </c>
      <c r="BV164" s="5">
        <f t="shared" si="138"/>
        <v>82.840871573233997</v>
      </c>
    </row>
    <row r="165" spans="1:74" ht="34">
      <c r="A165" s="49" t="s">
        <v>259</v>
      </c>
      <c r="B165" s="15" t="s">
        <v>260</v>
      </c>
      <c r="C165" s="16" t="s">
        <v>112</v>
      </c>
      <c r="D165" s="2">
        <v>31047.25</v>
      </c>
      <c r="E165" s="2">
        <v>32090.822305287038</v>
      </c>
      <c r="F165" s="2">
        <v>32189.200979629462</v>
      </c>
      <c r="G165" s="2">
        <v>34792.20512893868</v>
      </c>
      <c r="H165" s="2">
        <v>34874.04538199777</v>
      </c>
      <c r="I165" s="2">
        <v>33731.22177209959</v>
      </c>
      <c r="J165" s="2">
        <v>33112.558076944959</v>
      </c>
      <c r="K165" s="2">
        <v>33476.995487146283</v>
      </c>
      <c r="L165" s="2">
        <v>34228.101602490104</v>
      </c>
      <c r="M165" s="2">
        <v>33138.290281416572</v>
      </c>
      <c r="N165" s="2">
        <v>33179.740219180698</v>
      </c>
      <c r="O165" s="29" t="s">
        <v>260</v>
      </c>
      <c r="P165" t="s">
        <v>112</v>
      </c>
      <c r="Q165" s="2">
        <v>31047.25</v>
      </c>
      <c r="R165" s="2">
        <v>27393.31</v>
      </c>
      <c r="S165" s="2">
        <v>23097.3</v>
      </c>
      <c r="T165" s="2">
        <v>22925.200000000001</v>
      </c>
      <c r="U165" s="2">
        <v>22715.040000000001</v>
      </c>
      <c r="V165" s="2">
        <v>22787</v>
      </c>
      <c r="W165" s="2"/>
      <c r="X165" s="2"/>
      <c r="Y165" s="2"/>
      <c r="Z165" s="2"/>
      <c r="AB165" s="29" t="s">
        <v>260</v>
      </c>
      <c r="AC165" t="s">
        <v>112</v>
      </c>
      <c r="AD165" s="5">
        <f t="shared" si="129"/>
        <v>100</v>
      </c>
      <c r="AE165" s="5">
        <f t="shared" si="130"/>
        <v>85.361820084887285</v>
      </c>
      <c r="AF165" s="5">
        <f t="shared" si="131"/>
        <v>71.754809989278201</v>
      </c>
      <c r="AG165" s="5">
        <f t="shared" si="132"/>
        <v>65.891770628047354</v>
      </c>
      <c r="AH165" s="5">
        <f t="shared" si="132"/>
        <v>65.13451408113859</v>
      </c>
      <c r="AI165" s="5">
        <f t="shared" si="132"/>
        <v>67.554623885127157</v>
      </c>
      <c r="AO165" s="29" t="s">
        <v>260</v>
      </c>
      <c r="AP165" t="s">
        <v>112</v>
      </c>
      <c r="AS165" s="2">
        <v>6686.35</v>
      </c>
      <c r="AT165" s="2">
        <v>9573.3157894736833</v>
      </c>
      <c r="AU165" s="2">
        <v>8825.0952380952385</v>
      </c>
      <c r="AV165" s="2">
        <v>6475.090909090909</v>
      </c>
      <c r="AW165" s="2"/>
      <c r="AX165" s="2"/>
      <c r="AY165" s="2"/>
      <c r="AZ165" s="2"/>
      <c r="BA165" s="2"/>
      <c r="BB165" s="29" t="s">
        <v>260</v>
      </c>
      <c r="BC165" t="s">
        <v>112</v>
      </c>
      <c r="BD165" s="2">
        <f t="shared" si="133"/>
        <v>31047.25</v>
      </c>
      <c r="BE165" s="2"/>
      <c r="BF165" s="2">
        <f t="shared" si="134"/>
        <v>16410.949999999997</v>
      </c>
      <c r="BG165" s="2">
        <f t="shared" si="135"/>
        <v>13351.884210526317</v>
      </c>
      <c r="BH165" s="2">
        <f t="shared" si="135"/>
        <v>13889.944761904762</v>
      </c>
      <c r="BI165" s="2">
        <f t="shared" si="135"/>
        <v>16311.909090909092</v>
      </c>
      <c r="BO165" s="29" t="s">
        <v>260</v>
      </c>
      <c r="BP165" t="s">
        <v>112</v>
      </c>
      <c r="BQ165" s="5">
        <f t="shared" si="136"/>
        <v>100</v>
      </c>
      <c r="BR165" s="5"/>
      <c r="BS165" s="5">
        <f t="shared" si="137"/>
        <v>50.982781493661385</v>
      </c>
      <c r="BT165" s="5">
        <f t="shared" si="138"/>
        <v>38.376079242590997</v>
      </c>
      <c r="BU165" s="5">
        <f t="shared" si="138"/>
        <v>39.828888819060978</v>
      </c>
      <c r="BV165" s="5">
        <f t="shared" si="138"/>
        <v>48.358488764854961</v>
      </c>
    </row>
    <row r="166" spans="1:74" ht="34">
      <c r="A166" s="50"/>
      <c r="B166" s="17" t="s">
        <v>261</v>
      </c>
      <c r="C166" s="18" t="s">
        <v>113</v>
      </c>
      <c r="D166" s="2">
        <v>15820.05</v>
      </c>
      <c r="E166" s="2">
        <v>16040.280295605269</v>
      </c>
      <c r="F166" s="2">
        <v>16307.690506080062</v>
      </c>
      <c r="G166" s="2">
        <v>16725.305126927909</v>
      </c>
      <c r="H166" s="2">
        <v>16610.447694182909</v>
      </c>
      <c r="I166" s="2">
        <v>16967.743689691244</v>
      </c>
      <c r="J166" s="2">
        <v>16318.835128751449</v>
      </c>
      <c r="K166" s="2">
        <v>15888.689133818969</v>
      </c>
      <c r="L166" s="2">
        <v>16438.389296209916</v>
      </c>
      <c r="M166" s="2">
        <v>16495.762340080426</v>
      </c>
      <c r="N166" s="2">
        <v>16294.997175625998</v>
      </c>
      <c r="O166" s="29" t="s">
        <v>261</v>
      </c>
      <c r="P166" t="s">
        <v>113</v>
      </c>
      <c r="Q166" s="2">
        <v>15820.05</v>
      </c>
      <c r="R166" s="2">
        <v>15637.9</v>
      </c>
      <c r="S166" s="2">
        <v>14843.85</v>
      </c>
      <c r="T166" s="2">
        <v>14684.95</v>
      </c>
      <c r="U166" s="2">
        <v>14384.27</v>
      </c>
      <c r="V166" s="2">
        <v>14833.73</v>
      </c>
      <c r="W166" s="2"/>
      <c r="X166" s="2"/>
      <c r="Y166" s="2"/>
      <c r="Z166" s="2"/>
      <c r="AB166" s="29" t="s">
        <v>261</v>
      </c>
      <c r="AC166" t="s">
        <v>113</v>
      </c>
      <c r="AD166" s="5">
        <f t="shared" si="129"/>
        <v>100</v>
      </c>
      <c r="AE166" s="5">
        <f t="shared" si="130"/>
        <v>97.491438502383815</v>
      </c>
      <c r="AF166" s="5">
        <f t="shared" si="131"/>
        <v>91.023618546511585</v>
      </c>
      <c r="AG166" s="5">
        <f t="shared" si="132"/>
        <v>87.800789812540302</v>
      </c>
      <c r="AH166" s="5">
        <f t="shared" si="132"/>
        <v>86.597726110883031</v>
      </c>
      <c r="AI166" s="5">
        <f t="shared" si="132"/>
        <v>87.423114535919325</v>
      </c>
      <c r="AO166" s="29" t="s">
        <v>261</v>
      </c>
      <c r="AP166" t="s">
        <v>113</v>
      </c>
      <c r="AS166" s="2">
        <v>3024.2</v>
      </c>
      <c r="AT166" s="2">
        <v>4543.2631578947376</v>
      </c>
      <c r="AU166" s="2">
        <v>3764.4285714285716</v>
      </c>
      <c r="AV166" s="2">
        <v>2443.7272727272725</v>
      </c>
      <c r="AW166" s="2"/>
      <c r="AX166" s="2"/>
      <c r="AY166" s="2"/>
      <c r="AZ166" s="2"/>
      <c r="BA166" s="2"/>
      <c r="BB166" s="29" t="s">
        <v>261</v>
      </c>
      <c r="BC166" t="s">
        <v>113</v>
      </c>
      <c r="BD166" s="2">
        <f t="shared" si="133"/>
        <v>15820.05</v>
      </c>
      <c r="BE166" s="2"/>
      <c r="BF166" s="2">
        <f t="shared" si="134"/>
        <v>11819.650000000001</v>
      </c>
      <c r="BG166" s="2">
        <f t="shared" si="135"/>
        <v>10141.686842105264</v>
      </c>
      <c r="BH166" s="2">
        <f t="shared" si="135"/>
        <v>10619.841428571428</v>
      </c>
      <c r="BI166" s="2">
        <f t="shared" si="135"/>
        <v>12390.002727272727</v>
      </c>
      <c r="BO166" s="29" t="s">
        <v>261</v>
      </c>
      <c r="BP166" t="s">
        <v>113</v>
      </c>
      <c r="BQ166" s="5">
        <f t="shared" si="136"/>
        <v>100</v>
      </c>
      <c r="BR166" s="5"/>
      <c r="BS166" s="5">
        <f t="shared" si="137"/>
        <v>72.478993856262079</v>
      </c>
      <c r="BT166" s="5">
        <f t="shared" si="138"/>
        <v>60.636782200027227</v>
      </c>
      <c r="BU166" s="5">
        <f t="shared" si="138"/>
        <v>63.934709190833956</v>
      </c>
      <c r="BV166" s="5">
        <f t="shared" si="138"/>
        <v>73.020921071552223</v>
      </c>
    </row>
    <row r="167" spans="1:74" ht="17">
      <c r="A167" s="50"/>
      <c r="B167" s="17" t="s">
        <v>262</v>
      </c>
      <c r="C167" s="18" t="s">
        <v>114</v>
      </c>
      <c r="D167" s="2">
        <v>31551.1</v>
      </c>
      <c r="E167" s="2">
        <v>31756.212803635372</v>
      </c>
      <c r="F167" s="2">
        <v>32067.393336885951</v>
      </c>
      <c r="G167" s="2">
        <v>32397.827223724144</v>
      </c>
      <c r="H167" s="2">
        <v>32715.938144102103</v>
      </c>
      <c r="I167" s="2">
        <v>33247.886364336453</v>
      </c>
      <c r="J167" s="2">
        <v>33565.166868505366</v>
      </c>
      <c r="K167" s="2">
        <v>33099.1803506047</v>
      </c>
      <c r="L167" s="2">
        <v>32820.027227688348</v>
      </c>
      <c r="M167" s="2">
        <v>32665.85687026001</v>
      </c>
      <c r="N167" s="2">
        <v>32792.151898399366</v>
      </c>
      <c r="O167" s="29" t="s">
        <v>262</v>
      </c>
      <c r="P167" t="s">
        <v>114</v>
      </c>
      <c r="Q167" s="2">
        <v>31551.1</v>
      </c>
      <c r="R167" s="2">
        <v>31036.54</v>
      </c>
      <c r="S167" s="2">
        <v>30322.5</v>
      </c>
      <c r="T167" s="2">
        <v>30331.1</v>
      </c>
      <c r="U167" s="2">
        <v>30450.59</v>
      </c>
      <c r="V167" s="2">
        <v>30638.39</v>
      </c>
      <c r="W167" s="2"/>
      <c r="X167" s="2"/>
      <c r="Y167" s="2"/>
      <c r="Z167" s="2"/>
      <c r="AB167" s="29" t="s">
        <v>262</v>
      </c>
      <c r="AC167" t="s">
        <v>114</v>
      </c>
      <c r="AD167" s="5">
        <f t="shared" si="129"/>
        <v>100</v>
      </c>
      <c r="AE167" s="5">
        <f t="shared" si="130"/>
        <v>97.733757460042639</v>
      </c>
      <c r="AF167" s="5">
        <f t="shared" si="131"/>
        <v>94.558667994760697</v>
      </c>
      <c r="AG167" s="5">
        <f t="shared" si="132"/>
        <v>93.620784475908522</v>
      </c>
      <c r="AH167" s="5">
        <f t="shared" si="132"/>
        <v>93.075704770793834</v>
      </c>
      <c r="AI167" s="5">
        <f t="shared" si="132"/>
        <v>92.151391713322425</v>
      </c>
      <c r="AO167" s="29" t="s">
        <v>262</v>
      </c>
      <c r="AP167" t="s">
        <v>114</v>
      </c>
      <c r="AS167" s="2">
        <v>19054.55</v>
      </c>
      <c r="AT167" s="2">
        <v>25120.157894736843</v>
      </c>
      <c r="AU167" s="2">
        <v>20184.523809523809</v>
      </c>
      <c r="AV167" s="2">
        <v>9131.818181818182</v>
      </c>
      <c r="AW167" s="2"/>
      <c r="AX167" s="2"/>
      <c r="AY167" s="2"/>
      <c r="AZ167" s="2"/>
      <c r="BA167" s="2"/>
      <c r="BB167" s="29" t="s">
        <v>262</v>
      </c>
      <c r="BC167" t="s">
        <v>114</v>
      </c>
      <c r="BD167" s="2">
        <f t="shared" si="133"/>
        <v>31551.1</v>
      </c>
      <c r="BE167" s="2"/>
      <c r="BF167" s="2">
        <f t="shared" si="134"/>
        <v>11267.95</v>
      </c>
      <c r="BG167" s="2">
        <f t="shared" si="135"/>
        <v>5210.9421052631551</v>
      </c>
      <c r="BH167" s="2">
        <f t="shared" si="135"/>
        <v>10266.066190476191</v>
      </c>
      <c r="BI167" s="2">
        <f t="shared" si="135"/>
        <v>21506.571818181816</v>
      </c>
      <c r="BO167" s="29" t="s">
        <v>262</v>
      </c>
      <c r="BP167" t="s">
        <v>114</v>
      </c>
      <c r="BQ167" s="5">
        <f t="shared" si="136"/>
        <v>100</v>
      </c>
      <c r="BR167" s="5"/>
      <c r="BS167" s="5">
        <f t="shared" si="137"/>
        <v>35.138340935990229</v>
      </c>
      <c r="BT167" s="5">
        <f t="shared" si="138"/>
        <v>16.084233270579666</v>
      </c>
      <c r="BU167" s="5">
        <f t="shared" si="138"/>
        <v>31.379403351534076</v>
      </c>
      <c r="BV167" s="5">
        <f t="shared" si="138"/>
        <v>64.685530931226268</v>
      </c>
    </row>
    <row r="168" spans="1:74" ht="34">
      <c r="A168" s="51"/>
      <c r="B168" s="19" t="s">
        <v>263</v>
      </c>
      <c r="C168" s="20" t="s">
        <v>115</v>
      </c>
      <c r="D168" s="2">
        <v>194950.7</v>
      </c>
      <c r="E168" s="2">
        <v>198591.15695181888</v>
      </c>
      <c r="F168" s="2">
        <v>200700.46351718021</v>
      </c>
      <c r="G168" s="2">
        <v>204372.98372645484</v>
      </c>
      <c r="H168" s="2">
        <v>199281.41263844242</v>
      </c>
      <c r="I168" s="2">
        <v>206843.28547278457</v>
      </c>
      <c r="J168" s="2">
        <v>190799.77479063702</v>
      </c>
      <c r="K168" s="2">
        <v>184163.67684313917</v>
      </c>
      <c r="L168" s="2">
        <v>200620.31067325271</v>
      </c>
      <c r="M168" s="2">
        <v>202092.11488500115</v>
      </c>
      <c r="N168" s="2">
        <v>206276.15269479126</v>
      </c>
      <c r="O168" s="29" t="s">
        <v>263</v>
      </c>
      <c r="P168" t="s">
        <v>115</v>
      </c>
      <c r="Q168" s="2">
        <v>194950.7</v>
      </c>
      <c r="R168" s="2">
        <v>185160.13</v>
      </c>
      <c r="S168" s="2">
        <v>170262.39999999999</v>
      </c>
      <c r="T168" s="2">
        <v>168143.95</v>
      </c>
      <c r="U168" s="2">
        <v>160886.76999999999</v>
      </c>
      <c r="V168" s="2">
        <v>169170.34</v>
      </c>
      <c r="W168" s="2"/>
      <c r="X168" s="2"/>
      <c r="Y168" s="2"/>
      <c r="Z168" s="2"/>
      <c r="AB168" s="29" t="s">
        <v>263</v>
      </c>
      <c r="AC168" t="s">
        <v>115</v>
      </c>
      <c r="AD168" s="5">
        <f t="shared" si="129"/>
        <v>100</v>
      </c>
      <c r="AE168" s="5">
        <f t="shared" si="130"/>
        <v>93.236845407432995</v>
      </c>
      <c r="AF168" s="5">
        <f t="shared" si="131"/>
        <v>84.834084095388917</v>
      </c>
      <c r="AG168" s="5">
        <f t="shared" si="132"/>
        <v>82.273080783052038</v>
      </c>
      <c r="AH168" s="5">
        <f t="shared" si="132"/>
        <v>80.733455202818092</v>
      </c>
      <c r="AI168" s="5">
        <f t="shared" si="132"/>
        <v>81.786720614751886</v>
      </c>
      <c r="AO168" s="29" t="s">
        <v>263</v>
      </c>
      <c r="AP168" t="s">
        <v>115</v>
      </c>
      <c r="AS168" s="2">
        <v>86326.399999999994</v>
      </c>
      <c r="AT168" s="2">
        <v>115576.52631578947</v>
      </c>
      <c r="AU168" s="2">
        <v>91680.047619047618</v>
      </c>
      <c r="AV168" s="2">
        <v>41871.909090909088</v>
      </c>
      <c r="AW168" s="2"/>
      <c r="AX168" s="2"/>
      <c r="AY168" s="2"/>
      <c r="AZ168" s="2"/>
      <c r="BA168" s="2"/>
      <c r="BB168" s="29" t="s">
        <v>263</v>
      </c>
      <c r="BC168" t="s">
        <v>115</v>
      </c>
      <c r="BD168" s="2">
        <f t="shared" si="133"/>
        <v>194950.7</v>
      </c>
      <c r="BE168" s="2"/>
      <c r="BF168" s="2">
        <f t="shared" si="134"/>
        <v>83936</v>
      </c>
      <c r="BG168" s="2">
        <f t="shared" si="135"/>
        <v>52567.423684210546</v>
      </c>
      <c r="BH168" s="2">
        <f t="shared" si="135"/>
        <v>69206.722380952371</v>
      </c>
      <c r="BI168" s="2">
        <f t="shared" si="135"/>
        <v>127298.43090909091</v>
      </c>
      <c r="BO168" s="29" t="s">
        <v>263</v>
      </c>
      <c r="BP168" t="s">
        <v>115</v>
      </c>
      <c r="BQ168" s="5">
        <f t="shared" si="136"/>
        <v>100</v>
      </c>
      <c r="BR168" s="5"/>
      <c r="BS168" s="5">
        <f t="shared" si="137"/>
        <v>41.821527727969084</v>
      </c>
      <c r="BT168" s="5">
        <f t="shared" si="138"/>
        <v>25.721317331536326</v>
      </c>
      <c r="BU168" s="5">
        <f t="shared" si="138"/>
        <v>34.728137192862327</v>
      </c>
      <c r="BV168" s="5">
        <f t="shared" si="138"/>
        <v>61.543419511115921</v>
      </c>
    </row>
    <row r="169" spans="1:74" ht="17">
      <c r="A169" s="49" t="s">
        <v>264</v>
      </c>
      <c r="B169" s="15" t="s">
        <v>265</v>
      </c>
      <c r="C169" s="16" t="s">
        <v>116</v>
      </c>
      <c r="D169" s="2">
        <v>129616.49999999999</v>
      </c>
      <c r="E169" s="2">
        <v>131059.626312558</v>
      </c>
      <c r="F169" s="2">
        <v>131623.56458155622</v>
      </c>
      <c r="G169" s="2">
        <v>131799.18146682633</v>
      </c>
      <c r="H169" s="2">
        <v>127524.68976668759</v>
      </c>
      <c r="I169" s="2">
        <v>125101.76399581462</v>
      </c>
      <c r="J169" s="2">
        <v>119907.54403830109</v>
      </c>
      <c r="K169" s="2">
        <v>122464.7162364901</v>
      </c>
      <c r="L169" s="2">
        <v>130186.63472525567</v>
      </c>
      <c r="M169" s="2">
        <v>132047.29284033706</v>
      </c>
      <c r="N169" s="2">
        <v>132268.68452746974</v>
      </c>
      <c r="O169" s="29" t="s">
        <v>265</v>
      </c>
      <c r="P169" t="s">
        <v>116</v>
      </c>
      <c r="Q169" s="2">
        <v>129616.5</v>
      </c>
      <c r="R169" s="2">
        <v>128963.27</v>
      </c>
      <c r="S169" s="2">
        <v>125296.75</v>
      </c>
      <c r="T169" s="2">
        <v>124275.2</v>
      </c>
      <c r="U169" s="2">
        <v>120510</v>
      </c>
      <c r="V169" s="2">
        <v>118850.95</v>
      </c>
      <c r="W169" s="2"/>
      <c r="X169" s="2"/>
      <c r="Y169" s="2"/>
      <c r="Z169" s="2"/>
      <c r="AB169" s="29" t="s">
        <v>265</v>
      </c>
      <c r="AC169" t="s">
        <v>116</v>
      </c>
      <c r="AD169" s="5">
        <f t="shared" si="129"/>
        <v>100.00000000000001</v>
      </c>
      <c r="AE169" s="5">
        <f t="shared" si="130"/>
        <v>98.400456058406192</v>
      </c>
      <c r="AF169" s="5">
        <f t="shared" si="131"/>
        <v>95.193250842529793</v>
      </c>
      <c r="AG169" s="5">
        <f t="shared" si="132"/>
        <v>94.291329139460473</v>
      </c>
      <c r="AH169" s="5">
        <f t="shared" si="132"/>
        <v>94.499347711003026</v>
      </c>
      <c r="AI169" s="5">
        <f t="shared" si="132"/>
        <v>95.003416581700847</v>
      </c>
      <c r="AO169" s="29" t="s">
        <v>265</v>
      </c>
      <c r="AP169" t="s">
        <v>116</v>
      </c>
      <c r="AS169" s="2">
        <v>11937.05</v>
      </c>
      <c r="AT169" s="2">
        <v>18784.894736842107</v>
      </c>
      <c r="AU169" s="2">
        <v>14831.857142857143</v>
      </c>
      <c r="AV169" s="2">
        <v>6950.545454545455</v>
      </c>
      <c r="AW169" s="2"/>
      <c r="AX169" s="2"/>
      <c r="AY169" s="2"/>
      <c r="AZ169" s="2"/>
      <c r="BA169" s="2"/>
      <c r="BB169" s="29" t="s">
        <v>265</v>
      </c>
      <c r="BC169" t="s">
        <v>116</v>
      </c>
      <c r="BD169" s="2">
        <f t="shared" si="133"/>
        <v>129616.5</v>
      </c>
      <c r="BE169" s="2"/>
      <c r="BF169" s="2">
        <f t="shared" si="134"/>
        <v>113359.7</v>
      </c>
      <c r="BG169" s="2">
        <f t="shared" si="135"/>
        <v>105490.30526315789</v>
      </c>
      <c r="BH169" s="2">
        <f t="shared" si="135"/>
        <v>105678.14285714286</v>
      </c>
      <c r="BI169" s="2">
        <f t="shared" si="135"/>
        <v>111900.40454545454</v>
      </c>
      <c r="BO169" s="29" t="s">
        <v>265</v>
      </c>
      <c r="BP169" t="s">
        <v>116</v>
      </c>
      <c r="BQ169" s="5">
        <f t="shared" si="136"/>
        <v>100.00000000000001</v>
      </c>
      <c r="BR169" s="5"/>
      <c r="BS169" s="5">
        <f t="shared" si="137"/>
        <v>86.124168085237031</v>
      </c>
      <c r="BT169" s="5">
        <f t="shared" si="138"/>
        <v>80.038664951579889</v>
      </c>
      <c r="BU169" s="5">
        <f t="shared" si="138"/>
        <v>82.868770785081679</v>
      </c>
      <c r="BV169" s="5">
        <f t="shared" si="138"/>
        <v>89.447503353508466</v>
      </c>
    </row>
    <row r="170" spans="1:74" ht="34">
      <c r="A170" s="50"/>
      <c r="B170" s="17" t="s">
        <v>266</v>
      </c>
      <c r="C170" s="18" t="s">
        <v>117</v>
      </c>
      <c r="D170" s="2">
        <v>25553.25</v>
      </c>
      <c r="E170" s="2">
        <v>25665.700463270321</v>
      </c>
      <c r="F170" s="2">
        <v>25671.259678643113</v>
      </c>
      <c r="G170" s="2">
        <v>25645.768401035126</v>
      </c>
      <c r="H170" s="2">
        <v>25760.929229095735</v>
      </c>
      <c r="I170" s="2">
        <v>25961.822654373438</v>
      </c>
      <c r="J170" s="2">
        <v>25683.218915984231</v>
      </c>
      <c r="K170" s="2">
        <v>25420.521260013975</v>
      </c>
      <c r="L170" s="2">
        <v>25385.731650643662</v>
      </c>
      <c r="M170" s="2">
        <v>25392.655940253902</v>
      </c>
      <c r="N170" s="2">
        <v>25335.698712288518</v>
      </c>
      <c r="O170" s="29" t="s">
        <v>266</v>
      </c>
      <c r="P170" t="s">
        <v>117</v>
      </c>
      <c r="Q170" s="2">
        <v>25553.25</v>
      </c>
      <c r="R170" s="2">
        <v>25302.22</v>
      </c>
      <c r="S170" s="2">
        <v>24389.25</v>
      </c>
      <c r="T170" s="2">
        <v>24431.05</v>
      </c>
      <c r="U170" s="2">
        <v>24880.9</v>
      </c>
      <c r="V170" s="2">
        <v>25357.21</v>
      </c>
      <c r="W170" s="2"/>
      <c r="X170" s="2"/>
      <c r="Y170" s="2"/>
      <c r="Z170" s="2"/>
      <c r="AB170" s="29" t="s">
        <v>266</v>
      </c>
      <c r="AC170" t="s">
        <v>117</v>
      </c>
      <c r="AD170" s="5">
        <f t="shared" si="129"/>
        <v>100</v>
      </c>
      <c r="AE170" s="5">
        <f t="shared" si="130"/>
        <v>98.583789038641314</v>
      </c>
      <c r="AF170" s="5">
        <f t="shared" si="131"/>
        <v>95.006050756014659</v>
      </c>
      <c r="AG170" s="5">
        <f t="shared" si="132"/>
        <v>95.2634743399379</v>
      </c>
      <c r="AH170" s="5">
        <f t="shared" si="132"/>
        <v>96.583860693573953</v>
      </c>
      <c r="AI170" s="5">
        <f t="shared" si="132"/>
        <v>97.671147120822098</v>
      </c>
      <c r="AO170" s="29" t="s">
        <v>266</v>
      </c>
      <c r="AP170" t="s">
        <v>117</v>
      </c>
      <c r="AS170" s="2">
        <v>6413.7</v>
      </c>
      <c r="AT170" s="2">
        <v>9035.1578947368434</v>
      </c>
      <c r="AU170" s="2">
        <v>6056.5238095238092</v>
      </c>
      <c r="AV170" s="2">
        <v>2554.9545454545455</v>
      </c>
      <c r="AW170" s="2"/>
      <c r="AX170" s="2"/>
      <c r="AY170" s="2"/>
      <c r="AZ170" s="2"/>
      <c r="BA170" s="2"/>
      <c r="BB170" s="29" t="s">
        <v>266</v>
      </c>
      <c r="BC170" t="s">
        <v>117</v>
      </c>
      <c r="BD170" s="2">
        <f t="shared" si="133"/>
        <v>25553.25</v>
      </c>
      <c r="BE170" s="2"/>
      <c r="BF170" s="2">
        <f t="shared" si="134"/>
        <v>17975.55</v>
      </c>
      <c r="BG170" s="2">
        <f t="shared" si="135"/>
        <v>15395.892105263156</v>
      </c>
      <c r="BH170" s="2">
        <f t="shared" si="135"/>
        <v>18824.376190476192</v>
      </c>
      <c r="BI170" s="2">
        <f t="shared" si="135"/>
        <v>22802.255454545455</v>
      </c>
      <c r="BO170" s="29" t="s">
        <v>266</v>
      </c>
      <c r="BP170" t="s">
        <v>117</v>
      </c>
      <c r="BQ170" s="5">
        <f t="shared" si="136"/>
        <v>100</v>
      </c>
      <c r="BR170" s="5"/>
      <c r="BS170" s="5">
        <f t="shared" si="137"/>
        <v>70.022080042120166</v>
      </c>
      <c r="BT170" s="5">
        <f t="shared" si="138"/>
        <v>60.032875071279747</v>
      </c>
      <c r="BU170" s="5">
        <f t="shared" si="138"/>
        <v>73.073358585275571</v>
      </c>
      <c r="BV170" s="5">
        <f t="shared" si="138"/>
        <v>87.829948452037002</v>
      </c>
    </row>
    <row r="171" spans="1:74" ht="17">
      <c r="A171" s="51"/>
      <c r="B171" s="19" t="s">
        <v>267</v>
      </c>
      <c r="C171" s="20" t="s">
        <v>118</v>
      </c>
      <c r="D171" s="2">
        <v>173940.55</v>
      </c>
      <c r="E171" s="2">
        <v>176449.91426258298</v>
      </c>
      <c r="F171" s="2">
        <v>179633.51813808939</v>
      </c>
      <c r="G171" s="2">
        <v>183422.94693593273</v>
      </c>
      <c r="H171" s="2">
        <v>186034.49525955506</v>
      </c>
      <c r="I171" s="2">
        <v>188569.24192610692</v>
      </c>
      <c r="J171" s="2">
        <v>186134.88714768423</v>
      </c>
      <c r="K171" s="2">
        <v>184546.96153897827</v>
      </c>
      <c r="L171" s="2">
        <v>183435.41159920665</v>
      </c>
      <c r="M171" s="2">
        <v>180824.65867816805</v>
      </c>
      <c r="N171" s="2">
        <v>180696.10551122052</v>
      </c>
      <c r="O171" s="29" t="s">
        <v>267</v>
      </c>
      <c r="P171" t="s">
        <v>118</v>
      </c>
      <c r="Q171" s="2">
        <v>173940.55</v>
      </c>
      <c r="R171" s="2">
        <v>166856.18</v>
      </c>
      <c r="S171" s="2">
        <v>156457.5</v>
      </c>
      <c r="T171" s="2">
        <v>159479.1</v>
      </c>
      <c r="U171" s="2">
        <v>161401.72</v>
      </c>
      <c r="V171" s="2">
        <v>164746.13</v>
      </c>
      <c r="W171" s="2"/>
      <c r="X171" s="2"/>
      <c r="Y171" s="2"/>
      <c r="Z171" s="2"/>
      <c r="AB171" s="29" t="s">
        <v>267</v>
      </c>
      <c r="AC171" t="s">
        <v>118</v>
      </c>
      <c r="AD171" s="5">
        <f t="shared" si="129"/>
        <v>100</v>
      </c>
      <c r="AE171" s="5">
        <f t="shared" si="130"/>
        <v>94.56291361620832</v>
      </c>
      <c r="AF171" s="5">
        <f t="shared" si="131"/>
        <v>87.098166100452744</v>
      </c>
      <c r="AG171" s="5">
        <f t="shared" si="132"/>
        <v>86.946100618317942</v>
      </c>
      <c r="AH171" s="5">
        <f t="shared" si="132"/>
        <v>86.75902809036171</v>
      </c>
      <c r="AI171" s="5">
        <f t="shared" si="132"/>
        <v>87.366385056878855</v>
      </c>
      <c r="AO171" s="29" t="s">
        <v>267</v>
      </c>
      <c r="AP171" t="s">
        <v>118</v>
      </c>
      <c r="AS171" s="2">
        <v>81234.45</v>
      </c>
      <c r="AT171" s="2">
        <v>73398.631578947359</v>
      </c>
      <c r="AU171" s="2">
        <v>49666.28571428571</v>
      </c>
      <c r="AV171" s="2">
        <v>27487.136363636364</v>
      </c>
      <c r="AW171" s="2"/>
      <c r="AX171" s="2"/>
      <c r="AY171" s="2"/>
      <c r="AZ171" s="2"/>
      <c r="BA171" s="2"/>
      <c r="BB171" s="29" t="s">
        <v>267</v>
      </c>
      <c r="BC171" t="s">
        <v>118</v>
      </c>
      <c r="BD171" s="2">
        <f t="shared" si="133"/>
        <v>173940.55</v>
      </c>
      <c r="BE171" s="2"/>
      <c r="BF171" s="2">
        <f t="shared" si="134"/>
        <v>75223.05</v>
      </c>
      <c r="BG171" s="2">
        <f t="shared" si="135"/>
        <v>86080.468421052647</v>
      </c>
      <c r="BH171" s="2">
        <f t="shared" si="135"/>
        <v>111735.43428571429</v>
      </c>
      <c r="BI171" s="2">
        <f t="shared" si="135"/>
        <v>137258.99363636365</v>
      </c>
      <c r="BO171" s="29" t="s">
        <v>267</v>
      </c>
      <c r="BP171" t="s">
        <v>118</v>
      </c>
      <c r="BQ171" s="5">
        <f t="shared" si="136"/>
        <v>100</v>
      </c>
      <c r="BR171" s="5"/>
      <c r="BS171" s="5">
        <f t="shared" si="137"/>
        <v>41.875842982807868</v>
      </c>
      <c r="BT171" s="5">
        <f t="shared" si="138"/>
        <v>46.930043301026799</v>
      </c>
      <c r="BU171" s="5">
        <f t="shared" si="138"/>
        <v>60.061675190840909</v>
      </c>
      <c r="BV171" s="5">
        <f t="shared" si="138"/>
        <v>72.789704319938991</v>
      </c>
    </row>
    <row r="172" spans="1:74" ht="34">
      <c r="A172" s="24" t="s">
        <v>268</v>
      </c>
      <c r="B172" s="15" t="s">
        <v>269</v>
      </c>
      <c r="C172" s="16" t="s">
        <v>119</v>
      </c>
      <c r="D172" s="2">
        <v>435723.44999999995</v>
      </c>
      <c r="E172" s="2">
        <v>436398.28205222334</v>
      </c>
      <c r="F172" s="2">
        <v>436052.20887058001</v>
      </c>
      <c r="G172" s="2">
        <v>435013.99900926923</v>
      </c>
      <c r="H172" s="2">
        <v>434506.36432551226</v>
      </c>
      <c r="I172" s="2">
        <v>432599.29173481133</v>
      </c>
      <c r="J172" s="2">
        <v>431010.132361228</v>
      </c>
      <c r="K172" s="2">
        <v>425694.05784766196</v>
      </c>
      <c r="L172" s="2">
        <v>425181.43610003608</v>
      </c>
      <c r="M172" s="2">
        <v>425527.5189652986</v>
      </c>
      <c r="N172" s="2">
        <v>424669.61809280078</v>
      </c>
      <c r="O172" s="29" t="s">
        <v>269</v>
      </c>
      <c r="P172" t="s">
        <v>119</v>
      </c>
      <c r="Q172" s="2">
        <v>435723.44999999995</v>
      </c>
      <c r="R172" s="2">
        <v>434888.63</v>
      </c>
      <c r="S172" s="2">
        <v>422858.39999999997</v>
      </c>
      <c r="T172" s="2">
        <v>415904.2</v>
      </c>
      <c r="U172" s="2">
        <v>416074.63</v>
      </c>
      <c r="V172" s="2">
        <v>418348.16</v>
      </c>
      <c r="W172" s="2"/>
      <c r="X172" s="2"/>
      <c r="Y172" s="2"/>
      <c r="Z172" s="2"/>
      <c r="AB172" s="29" t="s">
        <v>269</v>
      </c>
      <c r="AC172" t="s">
        <v>119</v>
      </c>
      <c r="AD172" s="5">
        <f t="shared" si="129"/>
        <v>100</v>
      </c>
      <c r="AE172" s="5">
        <f t="shared" si="130"/>
        <v>99.654065537305968</v>
      </c>
      <c r="AF172" s="5">
        <f t="shared" si="131"/>
        <v>96.974259365695374</v>
      </c>
      <c r="AG172" s="5">
        <f t="shared" si="132"/>
        <v>95.607084127685269</v>
      </c>
      <c r="AH172" s="5">
        <f t="shared" si="132"/>
        <v>95.758005903061061</v>
      </c>
      <c r="AI172" s="5">
        <f t="shared" si="132"/>
        <v>96.705696933145362</v>
      </c>
      <c r="AO172" s="29" t="s">
        <v>269</v>
      </c>
      <c r="AP172" t="s">
        <v>119</v>
      </c>
      <c r="AS172" s="2">
        <v>241</v>
      </c>
      <c r="AT172" s="2">
        <v>327.15789473684208</v>
      </c>
      <c r="AU172" s="2">
        <v>276.80952380952385</v>
      </c>
      <c r="AV172" s="2">
        <v>209.72727272727272</v>
      </c>
      <c r="AW172" s="2"/>
      <c r="AX172" s="2"/>
      <c r="AY172" s="2"/>
      <c r="AZ172" s="2"/>
      <c r="BA172" s="2"/>
      <c r="BB172" s="29" t="s">
        <v>269</v>
      </c>
      <c r="BC172" t="s">
        <v>119</v>
      </c>
      <c r="BD172" s="2">
        <f t="shared" si="133"/>
        <v>435723.44999999995</v>
      </c>
      <c r="BE172" s="2"/>
      <c r="BF172" s="2">
        <f t="shared" si="134"/>
        <v>422617.39999999997</v>
      </c>
      <c r="BG172" s="2">
        <f t="shared" si="135"/>
        <v>415577.04210526316</v>
      </c>
      <c r="BH172" s="2">
        <f t="shared" si="135"/>
        <v>415797.82047619048</v>
      </c>
      <c r="BI172" s="2">
        <f t="shared" si="135"/>
        <v>418138.43272727268</v>
      </c>
      <c r="BO172" s="29" t="s">
        <v>269</v>
      </c>
      <c r="BP172" t="s">
        <v>119</v>
      </c>
      <c r="BQ172" s="5">
        <f t="shared" si="136"/>
        <v>100</v>
      </c>
      <c r="BR172" s="5"/>
      <c r="BS172" s="5">
        <f t="shared" si="137"/>
        <v>96.918990754483843</v>
      </c>
      <c r="BT172" s="5">
        <f t="shared" si="138"/>
        <v>95.531877836512592</v>
      </c>
      <c r="BU172" s="5">
        <f t="shared" si="138"/>
        <v>95.694299235786048</v>
      </c>
      <c r="BV172" s="5">
        <f t="shared" si="138"/>
        <v>96.65721620820328</v>
      </c>
    </row>
    <row r="173" spans="1:74" ht="35" thickBot="1">
      <c r="A173" s="25" t="s">
        <v>270</v>
      </c>
      <c r="B173" s="26" t="s">
        <v>271</v>
      </c>
      <c r="C173" s="27" t="s">
        <v>120</v>
      </c>
      <c r="D173" s="2">
        <v>3357.65</v>
      </c>
      <c r="E173" s="2">
        <v>3362.5876464939001</v>
      </c>
      <c r="F173" s="2">
        <v>3377.6525067150856</v>
      </c>
      <c r="G173" s="2">
        <v>3553.7249499557333</v>
      </c>
      <c r="H173" s="2">
        <v>3592.8432023829173</v>
      </c>
      <c r="I173" s="2">
        <v>3481.9376160321722</v>
      </c>
      <c r="J173" s="2">
        <v>3405.8172453894749</v>
      </c>
      <c r="K173" s="2">
        <v>3369.3491991416695</v>
      </c>
      <c r="L173" s="2">
        <v>3451.3141309404123</v>
      </c>
      <c r="M173" s="2">
        <v>3454.6394847016104</v>
      </c>
      <c r="N173" s="2">
        <v>3452.704733422368</v>
      </c>
      <c r="O173" s="29" t="s">
        <v>271</v>
      </c>
      <c r="P173" t="s">
        <v>120</v>
      </c>
      <c r="Q173" s="2">
        <v>3357.65</v>
      </c>
      <c r="R173" s="2">
        <v>3254.77</v>
      </c>
      <c r="S173" s="2">
        <v>3130.55</v>
      </c>
      <c r="T173" s="2">
        <v>3118</v>
      </c>
      <c r="U173" s="2">
        <v>3136.04</v>
      </c>
      <c r="V173" s="2">
        <v>3259.13</v>
      </c>
      <c r="W173" s="2"/>
      <c r="X173" s="2"/>
      <c r="Y173" s="2"/>
      <c r="Z173" s="2"/>
      <c r="AB173" s="29" t="s">
        <v>271</v>
      </c>
      <c r="AC173" t="s">
        <v>120</v>
      </c>
      <c r="AD173" s="5">
        <f t="shared" si="129"/>
        <v>100</v>
      </c>
      <c r="AE173" s="5">
        <f t="shared" si="130"/>
        <v>96.793610819146394</v>
      </c>
      <c r="AF173" s="5">
        <f t="shared" si="131"/>
        <v>92.684193941685152</v>
      </c>
      <c r="AG173" s="5">
        <f t="shared" si="132"/>
        <v>87.73892307109584</v>
      </c>
      <c r="AH173" s="5">
        <f t="shared" si="132"/>
        <v>87.285746227947072</v>
      </c>
      <c r="AI173" s="5">
        <f t="shared" si="132"/>
        <v>93.601045147785513</v>
      </c>
      <c r="AO173" s="29" t="s">
        <v>271</v>
      </c>
      <c r="AP173" t="s">
        <v>120</v>
      </c>
      <c r="AS173" s="2">
        <v>292.05</v>
      </c>
      <c r="AT173" s="2">
        <v>405.84210526315786</v>
      </c>
      <c r="AU173" s="2">
        <v>405.52380952380952</v>
      </c>
      <c r="AV173" s="2">
        <v>331.40909090909093</v>
      </c>
      <c r="AW173" s="2"/>
      <c r="AX173" s="2"/>
      <c r="AY173" s="2"/>
      <c r="AZ173" s="2"/>
      <c r="BA173" s="2"/>
      <c r="BB173" s="29" t="s">
        <v>271</v>
      </c>
      <c r="BC173" t="s">
        <v>120</v>
      </c>
      <c r="BD173" s="2">
        <f t="shared" si="133"/>
        <v>3357.65</v>
      </c>
      <c r="BE173" s="2"/>
      <c r="BF173" s="2">
        <f t="shared" si="134"/>
        <v>2838.5</v>
      </c>
      <c r="BG173" s="2">
        <f t="shared" si="135"/>
        <v>2712.1578947368421</v>
      </c>
      <c r="BH173" s="2">
        <f t="shared" si="135"/>
        <v>2730.5161904761903</v>
      </c>
      <c r="BI173" s="2">
        <f t="shared" si="135"/>
        <v>2927.7209090909091</v>
      </c>
      <c r="BO173" s="29" t="s">
        <v>271</v>
      </c>
      <c r="BP173" t="s">
        <v>120</v>
      </c>
      <c r="BQ173" s="5">
        <f t="shared" si="136"/>
        <v>100</v>
      </c>
      <c r="BR173" s="5"/>
      <c r="BS173" s="5">
        <f t="shared" si="137"/>
        <v>84.037656163764609</v>
      </c>
      <c r="BT173" s="5">
        <f t="shared" si="138"/>
        <v>76.318734086908606</v>
      </c>
      <c r="BU173" s="5">
        <f t="shared" si="138"/>
        <v>75.998757437151809</v>
      </c>
      <c r="BV173" s="5">
        <f t="shared" si="138"/>
        <v>84.083094872537714</v>
      </c>
    </row>
    <row r="174" spans="1:74" ht="17">
      <c r="C174" s="28" t="s">
        <v>121</v>
      </c>
      <c r="D174" s="2">
        <f>SUM(D87:D173)</f>
        <v>15978319.550000001</v>
      </c>
      <c r="E174" s="2">
        <f t="shared" ref="E174:N174" si="139">SUM(E87:E173)</f>
        <v>16124566.975546962</v>
      </c>
      <c r="F174" s="2">
        <f t="shared" si="139"/>
        <v>16304836.158885729</v>
      </c>
      <c r="G174" s="2">
        <f t="shared" si="139"/>
        <v>16512399.574297223</v>
      </c>
      <c r="H174" s="2">
        <f t="shared" si="139"/>
        <v>16584395.577487925</v>
      </c>
      <c r="I174" s="2">
        <f t="shared" si="139"/>
        <v>16612296.72996575</v>
      </c>
      <c r="J174" s="2">
        <f t="shared" si="139"/>
        <v>16413677.917095691</v>
      </c>
      <c r="K174" s="2">
        <f t="shared" si="139"/>
        <v>16411886.699886508</v>
      </c>
      <c r="L174" s="2">
        <f t="shared" si="139"/>
        <v>16517650.456189353</v>
      </c>
      <c r="M174" s="2">
        <f t="shared" si="139"/>
        <v>16467154.192476681</v>
      </c>
      <c r="N174" s="2">
        <f t="shared" si="139"/>
        <v>16498232.949990183</v>
      </c>
      <c r="O174" s="29"/>
      <c r="P174" t="s">
        <v>121</v>
      </c>
      <c r="Q174" s="2">
        <f t="shared" ref="Q174" si="140">SUM(Q87:Q173)</f>
        <v>15978319.550000001</v>
      </c>
      <c r="R174" s="2">
        <f t="shared" ref="R174" si="141">SUM(R87:R173)</f>
        <v>15740313.82</v>
      </c>
      <c r="S174" s="2">
        <f t="shared" ref="S174" si="142">SUM(S87:S173)</f>
        <v>15233601.890000002</v>
      </c>
      <c r="T174" s="2">
        <f t="shared" ref="T174:V174" si="143">SUM(T87:T173)</f>
        <v>15321532.149999993</v>
      </c>
      <c r="U174" s="2">
        <f t="shared" si="143"/>
        <v>15365396.720000001</v>
      </c>
      <c r="V174" s="2">
        <f t="shared" si="143"/>
        <v>15509108.259999998</v>
      </c>
      <c r="W174" s="2">
        <f t="shared" ref="W174" si="144">SUM(W87:W173)</f>
        <v>0</v>
      </c>
      <c r="X174" s="2"/>
      <c r="Y174" s="2"/>
      <c r="Z174" s="2"/>
      <c r="AB174" s="29"/>
      <c r="AC174" t="s">
        <v>121</v>
      </c>
      <c r="AD174" s="5">
        <f t="shared" si="129"/>
        <v>100</v>
      </c>
      <c r="AE174" s="5">
        <f t="shared" si="130"/>
        <v>97.616970699866329</v>
      </c>
      <c r="AF174" s="5">
        <f t="shared" si="131"/>
        <v>93.429959930618921</v>
      </c>
      <c r="AG174" s="5">
        <f t="shared" si="132"/>
        <v>92.788041381030382</v>
      </c>
      <c r="AH174" s="5">
        <f t="shared" si="132"/>
        <v>92.649723942049334</v>
      </c>
      <c r="AI174" s="5">
        <f t="shared" si="132"/>
        <v>93.3592056059546</v>
      </c>
      <c r="AO174" s="29"/>
      <c r="AP174" t="s">
        <v>121</v>
      </c>
      <c r="AS174" s="47">
        <f>SUM(AS87:AS173)</f>
        <v>2308465.15</v>
      </c>
      <c r="AT174" s="47">
        <f>SUM(AT87:AT173)</f>
        <v>3181837.2631578948</v>
      </c>
      <c r="AU174" s="47">
        <f>SUM(AU87:AU173)</f>
        <v>2330183.4285714291</v>
      </c>
      <c r="AV174" s="47">
        <f>SUM(AV87:AV173)</f>
        <v>1137905.6818181821</v>
      </c>
      <c r="BB174" s="29"/>
      <c r="BC174" t="s">
        <v>121</v>
      </c>
      <c r="BD174" s="2">
        <f>SUM(BD87:BD173)</f>
        <v>15978319.550000001</v>
      </c>
      <c r="BE174" s="2">
        <f t="shared" ref="BE174:BG174" si="145">SUM(BE87:BE173)</f>
        <v>0</v>
      </c>
      <c r="BF174" s="2">
        <f t="shared" si="145"/>
        <v>12925136.740000002</v>
      </c>
      <c r="BG174" s="2">
        <f t="shared" si="145"/>
        <v>12139694.886842106</v>
      </c>
      <c r="BH174" s="2">
        <f t="shared" ref="BH174:BI174" si="146">SUM(BH87:BH173)</f>
        <v>13035213.291428579</v>
      </c>
      <c r="BI174" s="2">
        <f t="shared" si="146"/>
        <v>14371202.578181824</v>
      </c>
      <c r="BO174" s="29"/>
      <c r="BP174" t="s">
        <v>121</v>
      </c>
      <c r="BQ174" s="5">
        <f t="shared" si="136"/>
        <v>100</v>
      </c>
      <c r="BR174" s="5"/>
      <c r="BS174" s="5">
        <f t="shared" si="137"/>
        <v>79.27179772951061</v>
      </c>
      <c r="BT174" s="5">
        <f t="shared" si="138"/>
        <v>73.518659915052211</v>
      </c>
      <c r="BU174" s="5">
        <f t="shared" si="138"/>
        <v>78.599266584806401</v>
      </c>
      <c r="BV174" s="5">
        <f t="shared" si="138"/>
        <v>86.50942619065205</v>
      </c>
    </row>
    <row r="175" spans="1:74"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7" spans="3:79" ht="17">
      <c r="C177" s="32" t="s">
        <v>314</v>
      </c>
      <c r="P177" s="32" t="s">
        <v>314</v>
      </c>
      <c r="AC177" s="32" t="s">
        <v>314</v>
      </c>
      <c r="AP177" s="32" t="s">
        <v>314</v>
      </c>
      <c r="BC177" s="32" t="s">
        <v>314</v>
      </c>
      <c r="BP177" s="32" t="s">
        <v>314</v>
      </c>
    </row>
    <row r="178" spans="3:79">
      <c r="C178" t="s">
        <v>315</v>
      </c>
      <c r="D178" s="10" t="s">
        <v>126</v>
      </c>
      <c r="E178" s="10" t="s">
        <v>127</v>
      </c>
      <c r="F178" s="10" t="s">
        <v>128</v>
      </c>
      <c r="G178" s="10" t="s">
        <v>129</v>
      </c>
      <c r="H178" s="10" t="s">
        <v>130</v>
      </c>
      <c r="I178" s="10" t="s">
        <v>131</v>
      </c>
      <c r="J178" s="10" t="s">
        <v>132</v>
      </c>
      <c r="K178" s="10" t="s">
        <v>133</v>
      </c>
      <c r="L178" s="10" t="s">
        <v>134</v>
      </c>
      <c r="M178" s="10" t="s">
        <v>135</v>
      </c>
      <c r="N178" s="10" t="s">
        <v>136</v>
      </c>
      <c r="P178" t="s">
        <v>32</v>
      </c>
      <c r="Q178" s="10" t="s">
        <v>126</v>
      </c>
      <c r="R178" s="10" t="s">
        <v>127</v>
      </c>
      <c r="S178" s="10" t="s">
        <v>128</v>
      </c>
      <c r="T178" s="10" t="s">
        <v>129</v>
      </c>
      <c r="U178" s="10" t="s">
        <v>130</v>
      </c>
      <c r="V178" s="10" t="s">
        <v>131</v>
      </c>
      <c r="W178" s="10" t="s">
        <v>132</v>
      </c>
      <c r="X178" s="10" t="s">
        <v>133</v>
      </c>
      <c r="Y178" s="10" t="s">
        <v>134</v>
      </c>
      <c r="Z178" s="10" t="s">
        <v>135</v>
      </c>
      <c r="AA178" s="10" t="s">
        <v>136</v>
      </c>
      <c r="AC178" t="s">
        <v>322</v>
      </c>
      <c r="AD178" s="10" t="s">
        <v>126</v>
      </c>
      <c r="AE178" s="10" t="s">
        <v>127</v>
      </c>
      <c r="AF178" s="10" t="s">
        <v>128</v>
      </c>
      <c r="AG178" s="10" t="s">
        <v>129</v>
      </c>
      <c r="AH178" s="10" t="s">
        <v>130</v>
      </c>
      <c r="AI178" s="10" t="s">
        <v>131</v>
      </c>
      <c r="AJ178" s="10" t="s">
        <v>132</v>
      </c>
      <c r="AK178" s="10" t="s">
        <v>133</v>
      </c>
      <c r="AL178" s="10" t="s">
        <v>134</v>
      </c>
      <c r="AM178" s="10" t="s">
        <v>135</v>
      </c>
      <c r="AN178" s="10" t="s">
        <v>136</v>
      </c>
      <c r="AP178" t="s">
        <v>47</v>
      </c>
      <c r="AQ178" s="10" t="s">
        <v>126</v>
      </c>
      <c r="AR178" s="10" t="s">
        <v>127</v>
      </c>
      <c r="AS178" s="10" t="s">
        <v>128</v>
      </c>
      <c r="AT178" s="10" t="s">
        <v>129</v>
      </c>
      <c r="AU178" s="10" t="s">
        <v>130</v>
      </c>
      <c r="AV178" s="10" t="s">
        <v>131</v>
      </c>
      <c r="AW178" s="10" t="s">
        <v>132</v>
      </c>
      <c r="AX178" s="10" t="s">
        <v>133</v>
      </c>
      <c r="AY178" s="10" t="s">
        <v>134</v>
      </c>
      <c r="AZ178" s="10" t="s">
        <v>135</v>
      </c>
      <c r="BA178" s="10" t="s">
        <v>136</v>
      </c>
      <c r="BC178" t="s">
        <v>323</v>
      </c>
      <c r="BD178" s="10" t="s">
        <v>126</v>
      </c>
      <c r="BE178" s="10" t="s">
        <v>127</v>
      </c>
      <c r="BF178" s="10" t="s">
        <v>128</v>
      </c>
      <c r="BG178" s="10" t="s">
        <v>129</v>
      </c>
      <c r="BH178" s="10" t="s">
        <v>130</v>
      </c>
      <c r="BI178" s="10" t="s">
        <v>131</v>
      </c>
      <c r="BJ178" s="10" t="s">
        <v>132</v>
      </c>
      <c r="BK178" s="10" t="s">
        <v>133</v>
      </c>
      <c r="BL178" s="10" t="s">
        <v>134</v>
      </c>
      <c r="BM178" s="10" t="s">
        <v>135</v>
      </c>
      <c r="BN178" s="10" t="s">
        <v>136</v>
      </c>
      <c r="BP178" t="s">
        <v>324</v>
      </c>
      <c r="BQ178" s="10" t="s">
        <v>126</v>
      </c>
      <c r="BR178" s="10" t="s">
        <v>127</v>
      </c>
      <c r="BS178" s="10" t="s">
        <v>128</v>
      </c>
      <c r="BT178" s="10" t="s">
        <v>129</v>
      </c>
      <c r="BU178" s="10" t="s">
        <v>130</v>
      </c>
      <c r="BV178" s="10" t="s">
        <v>131</v>
      </c>
      <c r="BW178" s="10" t="s">
        <v>132</v>
      </c>
      <c r="BX178" s="10" t="s">
        <v>133</v>
      </c>
      <c r="BY178" s="10" t="s">
        <v>134</v>
      </c>
      <c r="BZ178" s="10" t="s">
        <v>135</v>
      </c>
      <c r="CA178" s="10" t="s">
        <v>136</v>
      </c>
    </row>
    <row r="179" spans="3:79">
      <c r="C179" t="s">
        <v>316</v>
      </c>
      <c r="D179" s="2">
        <f>D6</f>
        <v>830223.71314403054</v>
      </c>
      <c r="E179" s="2">
        <f t="shared" ref="E179:N179" si="147">E6</f>
        <v>822760.72481016896</v>
      </c>
      <c r="F179" s="2">
        <f t="shared" si="147"/>
        <v>831131.51021466416</v>
      </c>
      <c r="G179" s="2">
        <f t="shared" si="147"/>
        <v>857853.80619490391</v>
      </c>
      <c r="H179" s="2">
        <f t="shared" si="147"/>
        <v>831712.62044841074</v>
      </c>
      <c r="I179" s="2">
        <f t="shared" si="147"/>
        <v>787071.84090278286</v>
      </c>
      <c r="J179" s="2">
        <f t="shared" si="147"/>
        <v>761540.79741755652</v>
      </c>
      <c r="K179" s="2">
        <f t="shared" si="147"/>
        <v>786829.14871728711</v>
      </c>
      <c r="L179" s="2">
        <f t="shared" si="147"/>
        <v>795081.90147503547</v>
      </c>
      <c r="M179" s="2">
        <f t="shared" si="147"/>
        <v>791066.20500585437</v>
      </c>
      <c r="N179" s="2">
        <f t="shared" si="147"/>
        <v>824629.51401791652</v>
      </c>
      <c r="P179" t="s">
        <v>316</v>
      </c>
      <c r="Q179" s="2">
        <f>Q6</f>
        <v>830223.71314403054</v>
      </c>
      <c r="R179" s="2">
        <f t="shared" ref="R179:AA179" si="148">R6</f>
        <v>833917.90268563852</v>
      </c>
      <c r="S179" s="2">
        <f t="shared" si="148"/>
        <v>843380.2692711358</v>
      </c>
      <c r="T179" s="2">
        <f t="shared" si="148"/>
        <v>878160.44980917615</v>
      </c>
      <c r="U179" s="2">
        <f t="shared" si="148"/>
        <v>840128.42947896791</v>
      </c>
      <c r="V179" s="2">
        <f t="shared" si="148"/>
        <v>787987.83690782369</v>
      </c>
      <c r="W179" s="2">
        <f t="shared" si="148"/>
        <v>0</v>
      </c>
      <c r="X179" s="2">
        <f t="shared" si="148"/>
        <v>0</v>
      </c>
      <c r="Y179" s="2">
        <f t="shared" si="148"/>
        <v>0</v>
      </c>
      <c r="Z179" s="2">
        <f t="shared" si="148"/>
        <v>0</v>
      </c>
      <c r="AA179" s="2">
        <f t="shared" si="148"/>
        <v>0</v>
      </c>
      <c r="AC179" t="s">
        <v>316</v>
      </c>
      <c r="AD179" s="2">
        <f>Q179*100/D179</f>
        <v>100</v>
      </c>
      <c r="AE179" s="2">
        <f t="shared" ref="AE179:AI179" si="149">R179*100/E179</f>
        <v>101.35606593010912</v>
      </c>
      <c r="AF179" s="2">
        <f t="shared" si="149"/>
        <v>101.47374499774506</v>
      </c>
      <c r="AG179" s="2">
        <f t="shared" si="149"/>
        <v>102.36714501557607</v>
      </c>
      <c r="AH179" s="2">
        <f t="shared" si="149"/>
        <v>101.01186501486774</v>
      </c>
      <c r="AI179" s="2">
        <f t="shared" si="149"/>
        <v>100.11638022826355</v>
      </c>
      <c r="AJ179" s="2"/>
      <c r="AK179" s="2"/>
      <c r="AL179" s="2"/>
      <c r="AM179" s="2"/>
      <c r="AN179" s="2">
        <f t="shared" ref="AN179" si="150">AN6</f>
        <v>0</v>
      </c>
      <c r="AP179" t="s">
        <v>316</v>
      </c>
      <c r="AQ179" s="2">
        <f>AQ6</f>
        <v>0</v>
      </c>
      <c r="AR179" s="2">
        <f t="shared" ref="AR179:BA179" si="151">AR6</f>
        <v>0</v>
      </c>
      <c r="AS179" s="2">
        <f t="shared" si="151"/>
        <v>3835.95</v>
      </c>
      <c r="AT179" s="2">
        <f t="shared" si="151"/>
        <v>4103.105263157895</v>
      </c>
      <c r="AU179" s="2">
        <f t="shared" si="151"/>
        <v>2732.5238095238096</v>
      </c>
      <c r="AV179" s="2">
        <f t="shared" si="151"/>
        <v>1419.9545454545455</v>
      </c>
      <c r="AW179" s="2">
        <f t="shared" si="151"/>
        <v>0</v>
      </c>
      <c r="AX179" s="2">
        <f t="shared" si="151"/>
        <v>0</v>
      </c>
      <c r="AY179" s="2">
        <f t="shared" si="151"/>
        <v>0</v>
      </c>
      <c r="AZ179" s="2">
        <f t="shared" si="151"/>
        <v>0</v>
      </c>
      <c r="BA179" s="2">
        <f t="shared" si="151"/>
        <v>0</v>
      </c>
      <c r="BC179" t="s">
        <v>316</v>
      </c>
      <c r="BD179" s="2">
        <f>Q179-AQ179</f>
        <v>830223.71314403054</v>
      </c>
      <c r="BE179" s="2"/>
      <c r="BF179" s="2">
        <f t="shared" ref="BF179:BN185" si="152">S179-AS179</f>
        <v>839544.31927113584</v>
      </c>
      <c r="BG179" s="2">
        <f t="shared" si="152"/>
        <v>874057.34454601828</v>
      </c>
      <c r="BH179" s="2">
        <f t="shared" si="152"/>
        <v>837395.90566944412</v>
      </c>
      <c r="BI179" s="2">
        <f t="shared" si="152"/>
        <v>786567.8823623691</v>
      </c>
      <c r="BJ179" s="2">
        <f t="shared" si="152"/>
        <v>0</v>
      </c>
      <c r="BK179" s="2">
        <f t="shared" si="152"/>
        <v>0</v>
      </c>
      <c r="BL179" s="2">
        <f t="shared" si="152"/>
        <v>0</v>
      </c>
      <c r="BM179" s="2">
        <f t="shared" si="152"/>
        <v>0</v>
      </c>
      <c r="BN179" s="2">
        <f t="shared" si="152"/>
        <v>0</v>
      </c>
      <c r="BP179" t="s">
        <v>316</v>
      </c>
      <c r="BQ179" s="2">
        <f>BD179*100/D179</f>
        <v>100</v>
      </c>
      <c r="BR179" s="2"/>
      <c r="BS179" s="2">
        <f t="shared" ref="BS179:CA186" si="153">BF179*100/F179</f>
        <v>101.01221153969951</v>
      </c>
      <c r="BT179" s="2">
        <f t="shared" si="153"/>
        <v>101.88884612204342</v>
      </c>
      <c r="BU179" s="2">
        <f t="shared" si="153"/>
        <v>100.68332319136498</v>
      </c>
      <c r="BV179" s="2">
        <f t="shared" si="153"/>
        <v>99.935970452222548</v>
      </c>
      <c r="BW179" s="2">
        <f t="shared" si="153"/>
        <v>0</v>
      </c>
      <c r="BX179" s="2">
        <f t="shared" si="153"/>
        <v>0</v>
      </c>
      <c r="BY179" s="2">
        <f t="shared" si="153"/>
        <v>0</v>
      </c>
      <c r="BZ179" s="2">
        <f t="shared" si="153"/>
        <v>0</v>
      </c>
      <c r="CA179" s="2">
        <f t="shared" si="153"/>
        <v>0</v>
      </c>
    </row>
    <row r="180" spans="3:79">
      <c r="C180" t="s">
        <v>317</v>
      </c>
      <c r="D180" s="2">
        <f>D7+D8</f>
        <v>1882062.8</v>
      </c>
      <c r="E180" s="2">
        <f t="shared" ref="E180:N180" si="154">E7+E8</f>
        <v>1889616.1229085128</v>
      </c>
      <c r="F180" s="2">
        <f t="shared" si="154"/>
        <v>1897456.9733844651</v>
      </c>
      <c r="G180" s="2">
        <f t="shared" si="154"/>
        <v>1906289.6104095366</v>
      </c>
      <c r="H180" s="2">
        <f t="shared" si="154"/>
        <v>1917138.9975650818</v>
      </c>
      <c r="I180" s="2">
        <f t="shared" si="154"/>
        <v>1928565.2573866658</v>
      </c>
      <c r="J180" s="2">
        <f t="shared" si="154"/>
        <v>1906059.6656062235</v>
      </c>
      <c r="K180" s="2">
        <f t="shared" si="154"/>
        <v>1917942.4131220176</v>
      </c>
      <c r="L180" s="2">
        <f t="shared" si="154"/>
        <v>1921597.8924336117</v>
      </c>
      <c r="M180" s="2">
        <f t="shared" si="154"/>
        <v>1924762.1019872969</v>
      </c>
      <c r="N180" s="2">
        <f t="shared" si="154"/>
        <v>1912933.5658471675</v>
      </c>
      <c r="P180" t="s">
        <v>317</v>
      </c>
      <c r="Q180" s="2">
        <f>Q7+Q8</f>
        <v>1882062.8</v>
      </c>
      <c r="R180" s="2">
        <f t="shared" ref="R180:AA180" si="155">R7+R8</f>
        <v>1863500.6899999997</v>
      </c>
      <c r="S180" s="2">
        <f t="shared" si="155"/>
        <v>1806420.7999999998</v>
      </c>
      <c r="T180" s="2">
        <f t="shared" si="155"/>
        <v>1808795.3</v>
      </c>
      <c r="U180" s="2">
        <f t="shared" si="155"/>
        <v>1819593.2099999997</v>
      </c>
      <c r="V180" s="2">
        <f t="shared" si="155"/>
        <v>1835075.8000000003</v>
      </c>
      <c r="W180" s="2">
        <f t="shared" si="155"/>
        <v>0</v>
      </c>
      <c r="X180" s="2">
        <f t="shared" si="155"/>
        <v>0</v>
      </c>
      <c r="Y180" s="2">
        <f t="shared" si="155"/>
        <v>0</v>
      </c>
      <c r="Z180" s="2">
        <f t="shared" si="155"/>
        <v>0</v>
      </c>
      <c r="AA180" s="2">
        <f t="shared" si="155"/>
        <v>0</v>
      </c>
      <c r="AC180" t="s">
        <v>317</v>
      </c>
      <c r="AD180" s="2">
        <f t="shared" ref="AD180:AD185" si="156">Q180*100/D180</f>
        <v>100</v>
      </c>
      <c r="AE180" s="2">
        <f t="shared" ref="AE180:AE185" si="157">R180*100/E180</f>
        <v>98.617950355529558</v>
      </c>
      <c r="AF180" s="2">
        <f t="shared" ref="AF180:AF185" si="158">S180*100/F180</f>
        <v>95.202200910933669</v>
      </c>
      <c r="AG180" s="2">
        <f t="shared" ref="AG180:AG185" si="159">T180*100/G180</f>
        <v>94.885650644206606</v>
      </c>
      <c r="AH180" s="2">
        <f t="shared" ref="AH180:AI185" si="160">U180*100/H180</f>
        <v>94.911908438095878</v>
      </c>
      <c r="AI180" s="2">
        <f t="shared" si="160"/>
        <v>95.152382994115015</v>
      </c>
      <c r="AJ180" s="2"/>
      <c r="AK180" s="2"/>
      <c r="AL180" s="2"/>
      <c r="AM180" s="2"/>
      <c r="AN180" s="2">
        <f t="shared" ref="AN180" si="161">AN7+AN8</f>
        <v>0</v>
      </c>
      <c r="AP180" t="s">
        <v>317</v>
      </c>
      <c r="AQ180" s="2">
        <f>AQ7+AQ8</f>
        <v>0</v>
      </c>
      <c r="AR180" s="2">
        <f t="shared" ref="AR180:BA180" si="162">AR7+AR8</f>
        <v>0</v>
      </c>
      <c r="AS180" s="2">
        <f t="shared" si="162"/>
        <v>205468.84999999998</v>
      </c>
      <c r="AT180" s="2">
        <f t="shared" si="162"/>
        <v>327649.99999999994</v>
      </c>
      <c r="AU180" s="2">
        <f t="shared" si="162"/>
        <v>236924.23809523811</v>
      </c>
      <c r="AV180" s="2">
        <f t="shared" si="162"/>
        <v>81855.409090909103</v>
      </c>
      <c r="AW180" s="2">
        <f t="shared" si="162"/>
        <v>0</v>
      </c>
      <c r="AX180" s="2">
        <f t="shared" si="162"/>
        <v>0</v>
      </c>
      <c r="AY180" s="2">
        <f t="shared" si="162"/>
        <v>0</v>
      </c>
      <c r="AZ180" s="2">
        <f t="shared" si="162"/>
        <v>0</v>
      </c>
      <c r="BA180" s="2">
        <f t="shared" si="162"/>
        <v>0</v>
      </c>
      <c r="BC180" t="s">
        <v>317</v>
      </c>
      <c r="BD180" s="2">
        <f t="shared" ref="BD180:BD185" si="163">Q180-AQ180</f>
        <v>1882062.8</v>
      </c>
      <c r="BE180" s="2"/>
      <c r="BF180" s="2">
        <f t="shared" si="152"/>
        <v>1600951.9499999997</v>
      </c>
      <c r="BG180" s="2">
        <f t="shared" si="152"/>
        <v>1481145.3</v>
      </c>
      <c r="BH180" s="2">
        <f t="shared" si="152"/>
        <v>1582668.9719047616</v>
      </c>
      <c r="BI180" s="2">
        <f t="shared" si="152"/>
        <v>1753220.3909090911</v>
      </c>
      <c r="BJ180" s="2">
        <f t="shared" si="152"/>
        <v>0</v>
      </c>
      <c r="BK180" s="2">
        <f t="shared" si="152"/>
        <v>0</v>
      </c>
      <c r="BL180" s="2">
        <f t="shared" si="152"/>
        <v>0</v>
      </c>
      <c r="BM180" s="2">
        <f t="shared" si="152"/>
        <v>0</v>
      </c>
      <c r="BN180" s="2">
        <f t="shared" si="152"/>
        <v>0</v>
      </c>
      <c r="BP180" t="s">
        <v>317</v>
      </c>
      <c r="BQ180" s="2">
        <f t="shared" ref="BQ180:BQ186" si="164">BD180*100/D180</f>
        <v>100</v>
      </c>
      <c r="BR180" s="2"/>
      <c r="BS180" s="2">
        <f t="shared" si="153"/>
        <v>84.373557474897893</v>
      </c>
      <c r="BT180" s="2">
        <f t="shared" si="153"/>
        <v>77.69781107298796</v>
      </c>
      <c r="BU180" s="2">
        <f t="shared" si="153"/>
        <v>82.553689321164313</v>
      </c>
      <c r="BV180" s="2">
        <f t="shared" si="153"/>
        <v>90.908014867219038</v>
      </c>
      <c r="BW180" s="2">
        <f t="shared" si="153"/>
        <v>0</v>
      </c>
      <c r="BX180" s="2">
        <f t="shared" si="153"/>
        <v>0</v>
      </c>
      <c r="BY180" s="2">
        <f t="shared" si="153"/>
        <v>0</v>
      </c>
      <c r="BZ180" s="2">
        <f t="shared" si="153"/>
        <v>0</v>
      </c>
      <c r="CA180" s="2">
        <f t="shared" si="153"/>
        <v>0</v>
      </c>
    </row>
    <row r="181" spans="3:79">
      <c r="C181" t="s">
        <v>318</v>
      </c>
      <c r="D181" s="2">
        <f>D9+D10</f>
        <v>177110.59999999998</v>
      </c>
      <c r="E181" s="2">
        <f t="shared" ref="E181:N181" si="165">E9+E10</f>
        <v>178295.05488737719</v>
      </c>
      <c r="F181" s="2">
        <f t="shared" si="165"/>
        <v>179293.8802881455</v>
      </c>
      <c r="G181" s="2">
        <f t="shared" si="165"/>
        <v>180721.85236767554</v>
      </c>
      <c r="H181" s="2">
        <f t="shared" si="165"/>
        <v>184100.83024014326</v>
      </c>
      <c r="I181" s="2">
        <f t="shared" si="165"/>
        <v>189075.58725876515</v>
      </c>
      <c r="J181" s="2">
        <f t="shared" si="165"/>
        <v>190172.96139432161</v>
      </c>
      <c r="K181" s="2">
        <f t="shared" si="165"/>
        <v>186855.7174049005</v>
      </c>
      <c r="L181" s="2">
        <f t="shared" si="165"/>
        <v>182833.63892043178</v>
      </c>
      <c r="M181" s="2">
        <f t="shared" si="165"/>
        <v>181967.49899049709</v>
      </c>
      <c r="N181" s="2">
        <f t="shared" si="165"/>
        <v>182517.26734476018</v>
      </c>
      <c r="P181" t="s">
        <v>318</v>
      </c>
      <c r="Q181" s="2">
        <f>Q9+Q10</f>
        <v>177110.59999999998</v>
      </c>
      <c r="R181" s="2">
        <f t="shared" ref="R181:AA181" si="166">R9+R10</f>
        <v>176968.84000000003</v>
      </c>
      <c r="S181" s="2">
        <f t="shared" si="166"/>
        <v>175057.94999999998</v>
      </c>
      <c r="T181" s="2">
        <f t="shared" si="166"/>
        <v>175672.2</v>
      </c>
      <c r="U181" s="2">
        <f t="shared" si="166"/>
        <v>179032.91999999998</v>
      </c>
      <c r="V181" s="2">
        <f t="shared" si="166"/>
        <v>185281.19</v>
      </c>
      <c r="W181" s="2">
        <f t="shared" si="166"/>
        <v>0</v>
      </c>
      <c r="X181" s="2">
        <f t="shared" si="166"/>
        <v>0</v>
      </c>
      <c r="Y181" s="2">
        <f t="shared" si="166"/>
        <v>0</v>
      </c>
      <c r="Z181" s="2">
        <f t="shared" si="166"/>
        <v>0</v>
      </c>
      <c r="AA181" s="2">
        <f t="shared" si="166"/>
        <v>0</v>
      </c>
      <c r="AC181" t="s">
        <v>318</v>
      </c>
      <c r="AD181" s="2">
        <f t="shared" si="156"/>
        <v>99.999999999999986</v>
      </c>
      <c r="AE181" s="2">
        <f t="shared" si="157"/>
        <v>99.256168440445592</v>
      </c>
      <c r="AF181" s="2">
        <f t="shared" si="158"/>
        <v>97.637437328403024</v>
      </c>
      <c r="AG181" s="2">
        <f t="shared" si="159"/>
        <v>97.205842956167743</v>
      </c>
      <c r="AH181" s="2">
        <f t="shared" si="160"/>
        <v>97.247209459331273</v>
      </c>
      <c r="AI181" s="2">
        <f t="shared" si="160"/>
        <v>97.993184993485059</v>
      </c>
      <c r="AJ181" s="2"/>
      <c r="AK181" s="2"/>
      <c r="AL181" s="2"/>
      <c r="AM181" s="2"/>
      <c r="AN181" s="2">
        <f t="shared" ref="AN181" si="167">AN9+AN10</f>
        <v>0</v>
      </c>
      <c r="AP181" t="s">
        <v>318</v>
      </c>
      <c r="AQ181" s="2">
        <f>AQ9+AQ10</f>
        <v>0</v>
      </c>
      <c r="AR181" s="2">
        <f t="shared" ref="AR181:BA181" si="168">AR9+AR10</f>
        <v>0</v>
      </c>
      <c r="AS181" s="2">
        <f t="shared" si="168"/>
        <v>3267.9999999999995</v>
      </c>
      <c r="AT181" s="2">
        <f t="shared" si="168"/>
        <v>5031.4210526315783</v>
      </c>
      <c r="AU181" s="2">
        <f t="shared" si="168"/>
        <v>3333.333333333333</v>
      </c>
      <c r="AV181" s="2">
        <f t="shared" si="168"/>
        <v>1291.2727272727273</v>
      </c>
      <c r="AW181" s="2">
        <f t="shared" si="168"/>
        <v>0</v>
      </c>
      <c r="AX181" s="2">
        <f t="shared" si="168"/>
        <v>0</v>
      </c>
      <c r="AY181" s="2">
        <f t="shared" si="168"/>
        <v>0</v>
      </c>
      <c r="AZ181" s="2">
        <f t="shared" si="168"/>
        <v>0</v>
      </c>
      <c r="BA181" s="2">
        <f t="shared" si="168"/>
        <v>0</v>
      </c>
      <c r="BC181" t="s">
        <v>318</v>
      </c>
      <c r="BD181" s="2">
        <f t="shared" si="163"/>
        <v>177110.59999999998</v>
      </c>
      <c r="BE181" s="2"/>
      <c r="BF181" s="2">
        <f t="shared" si="152"/>
        <v>171789.94999999998</v>
      </c>
      <c r="BG181" s="2">
        <f t="shared" si="152"/>
        <v>170640.77894736844</v>
      </c>
      <c r="BH181" s="2">
        <f t="shared" si="152"/>
        <v>175699.58666666664</v>
      </c>
      <c r="BI181" s="2">
        <f t="shared" si="152"/>
        <v>183989.91727272727</v>
      </c>
      <c r="BJ181" s="2">
        <f t="shared" si="152"/>
        <v>0</v>
      </c>
      <c r="BK181" s="2">
        <f t="shared" si="152"/>
        <v>0</v>
      </c>
      <c r="BL181" s="2">
        <f t="shared" si="152"/>
        <v>0</v>
      </c>
      <c r="BM181" s="2">
        <f t="shared" si="152"/>
        <v>0</v>
      </c>
      <c r="BN181" s="2">
        <f t="shared" si="152"/>
        <v>0</v>
      </c>
      <c r="BP181" t="s">
        <v>318</v>
      </c>
      <c r="BQ181" s="2">
        <f t="shared" si="164"/>
        <v>99.999999999999986</v>
      </c>
      <c r="BR181" s="2"/>
      <c r="BS181" s="2">
        <f t="shared" si="153"/>
        <v>95.814731503336404</v>
      </c>
      <c r="BT181" s="2">
        <f t="shared" si="153"/>
        <v>94.421773964668461</v>
      </c>
      <c r="BU181" s="2">
        <f t="shared" si="153"/>
        <v>95.436607449016961</v>
      </c>
      <c r="BV181" s="2">
        <f t="shared" si="153"/>
        <v>97.310245040213601</v>
      </c>
      <c r="BW181" s="2">
        <f t="shared" si="153"/>
        <v>0</v>
      </c>
      <c r="BX181" s="2">
        <f t="shared" si="153"/>
        <v>0</v>
      </c>
      <c r="BY181" s="2">
        <f t="shared" si="153"/>
        <v>0</v>
      </c>
      <c r="BZ181" s="2">
        <f t="shared" si="153"/>
        <v>0</v>
      </c>
      <c r="CA181" s="2">
        <f t="shared" si="153"/>
        <v>0</v>
      </c>
    </row>
    <row r="182" spans="3:79">
      <c r="C182" t="s">
        <v>7</v>
      </c>
      <c r="D182" s="2">
        <f>D11</f>
        <v>878716.1</v>
      </c>
      <c r="E182" s="2">
        <f t="shared" ref="E182:N182" si="169">E11</f>
        <v>894084.4289523093</v>
      </c>
      <c r="F182" s="2">
        <f t="shared" si="169"/>
        <v>898034.43193933112</v>
      </c>
      <c r="G182" s="2">
        <f t="shared" si="169"/>
        <v>905125.67726548226</v>
      </c>
      <c r="H182" s="2">
        <f t="shared" si="169"/>
        <v>913131.94835590245</v>
      </c>
      <c r="I182" s="2">
        <f t="shared" si="169"/>
        <v>913636.02760543791</v>
      </c>
      <c r="J182" s="2">
        <f t="shared" si="169"/>
        <v>885466.9551931374</v>
      </c>
      <c r="K182" s="2">
        <f t="shared" si="169"/>
        <v>891974.52834162954</v>
      </c>
      <c r="L182" s="2">
        <f t="shared" si="169"/>
        <v>905227.71647769818</v>
      </c>
      <c r="M182" s="2">
        <f t="shared" si="169"/>
        <v>909531.47209399426</v>
      </c>
      <c r="N182" s="2">
        <f t="shared" si="169"/>
        <v>883112.16910598055</v>
      </c>
      <c r="P182" t="s">
        <v>7</v>
      </c>
      <c r="Q182" s="2">
        <f>Q11</f>
        <v>878716.1</v>
      </c>
      <c r="R182" s="2">
        <f t="shared" ref="R182:AA182" si="170">R11</f>
        <v>838898.26</v>
      </c>
      <c r="S182" s="2">
        <f t="shared" si="170"/>
        <v>749034.05</v>
      </c>
      <c r="T182" s="2">
        <f t="shared" si="170"/>
        <v>801923.64999999991</v>
      </c>
      <c r="U182" s="2">
        <f t="shared" si="170"/>
        <v>842306.99</v>
      </c>
      <c r="V182" s="2">
        <f t="shared" si="170"/>
        <v>864544.12000000011</v>
      </c>
      <c r="W182" s="2">
        <f t="shared" si="170"/>
        <v>0</v>
      </c>
      <c r="X182" s="2">
        <f t="shared" si="170"/>
        <v>0</v>
      </c>
      <c r="Y182" s="2">
        <f t="shared" si="170"/>
        <v>0</v>
      </c>
      <c r="Z182" s="2">
        <f t="shared" si="170"/>
        <v>0</v>
      </c>
      <c r="AA182" s="2">
        <f t="shared" si="170"/>
        <v>0</v>
      </c>
      <c r="AC182" t="s">
        <v>7</v>
      </c>
      <c r="AD182" s="2">
        <f t="shared" si="156"/>
        <v>100</v>
      </c>
      <c r="AE182" s="2">
        <f t="shared" si="157"/>
        <v>93.827633368251739</v>
      </c>
      <c r="AF182" s="2">
        <f t="shared" si="158"/>
        <v>83.408166030164281</v>
      </c>
      <c r="AG182" s="2">
        <f t="shared" si="159"/>
        <v>88.598044464137743</v>
      </c>
      <c r="AH182" s="2">
        <f t="shared" si="160"/>
        <v>92.243732301402545</v>
      </c>
      <c r="AI182" s="2">
        <f t="shared" si="160"/>
        <v>94.626754405241286</v>
      </c>
      <c r="AJ182" s="2"/>
      <c r="AK182" s="2"/>
      <c r="AL182" s="2"/>
      <c r="AM182" s="2"/>
      <c r="AN182" s="2">
        <f t="shared" ref="AN182" si="171">AN11</f>
        <v>0</v>
      </c>
      <c r="AP182" t="s">
        <v>7</v>
      </c>
      <c r="AQ182" s="2">
        <f>AQ11</f>
        <v>0</v>
      </c>
      <c r="AR182" s="2">
        <f t="shared" ref="AR182:BA182" si="172">AR11</f>
        <v>0</v>
      </c>
      <c r="AS182" s="2">
        <f t="shared" si="172"/>
        <v>94405.1</v>
      </c>
      <c r="AT182" s="2">
        <f t="shared" si="172"/>
        <v>106805.94736842107</v>
      </c>
      <c r="AU182" s="2">
        <f t="shared" si="172"/>
        <v>65399.952380952382</v>
      </c>
      <c r="AV182" s="2">
        <f t="shared" si="172"/>
        <v>27159.18181818182</v>
      </c>
      <c r="AW182" s="2">
        <f t="shared" si="172"/>
        <v>0</v>
      </c>
      <c r="AX182" s="2">
        <f t="shared" si="172"/>
        <v>0</v>
      </c>
      <c r="AY182" s="2">
        <f t="shared" si="172"/>
        <v>0</v>
      </c>
      <c r="AZ182" s="2">
        <f t="shared" si="172"/>
        <v>0</v>
      </c>
      <c r="BA182" s="2">
        <f t="shared" si="172"/>
        <v>0</v>
      </c>
      <c r="BC182" t="s">
        <v>7</v>
      </c>
      <c r="BD182" s="2">
        <f t="shared" si="163"/>
        <v>878716.1</v>
      </c>
      <c r="BE182" s="2"/>
      <c r="BF182" s="2">
        <f t="shared" si="152"/>
        <v>654628.95000000007</v>
      </c>
      <c r="BG182" s="2">
        <f t="shared" si="152"/>
        <v>695117.70263157878</v>
      </c>
      <c r="BH182" s="2">
        <f t="shared" si="152"/>
        <v>776907.03761904757</v>
      </c>
      <c r="BI182" s="2">
        <f t="shared" si="152"/>
        <v>837384.93818181835</v>
      </c>
      <c r="BJ182" s="2">
        <f t="shared" si="152"/>
        <v>0</v>
      </c>
      <c r="BK182" s="2">
        <f t="shared" si="152"/>
        <v>0</v>
      </c>
      <c r="BL182" s="2">
        <f t="shared" si="152"/>
        <v>0</v>
      </c>
      <c r="BM182" s="2">
        <f t="shared" si="152"/>
        <v>0</v>
      </c>
      <c r="BN182" s="2">
        <f t="shared" si="152"/>
        <v>0</v>
      </c>
      <c r="BP182" t="s">
        <v>7</v>
      </c>
      <c r="BQ182" s="2">
        <f t="shared" si="164"/>
        <v>100</v>
      </c>
      <c r="BR182" s="2"/>
      <c r="BS182" s="2">
        <f t="shared" si="153"/>
        <v>72.895751734853874</v>
      </c>
      <c r="BT182" s="2">
        <f t="shared" si="153"/>
        <v>76.79792100602333</v>
      </c>
      <c r="BU182" s="2">
        <f t="shared" si="153"/>
        <v>85.081574357120203</v>
      </c>
      <c r="BV182" s="2">
        <f t="shared" si="153"/>
        <v>91.65410654574697</v>
      </c>
      <c r="BW182" s="2">
        <f t="shared" si="153"/>
        <v>0</v>
      </c>
      <c r="BX182" s="2">
        <f t="shared" si="153"/>
        <v>0</v>
      </c>
      <c r="BY182" s="2">
        <f t="shared" si="153"/>
        <v>0</v>
      </c>
      <c r="BZ182" s="2">
        <f t="shared" si="153"/>
        <v>0</v>
      </c>
      <c r="CA182" s="2">
        <f t="shared" si="153"/>
        <v>0</v>
      </c>
    </row>
    <row r="183" spans="3:79">
      <c r="C183" t="s">
        <v>321</v>
      </c>
      <c r="D183" s="2">
        <f>D12+D13+D14</f>
        <v>4444863.0368559696</v>
      </c>
      <c r="E183" s="2">
        <f t="shared" ref="E183:N183" si="173">E12+E13+E14</f>
        <v>4518179.4551967215</v>
      </c>
      <c r="F183" s="2">
        <f t="shared" si="173"/>
        <v>4631875.7898392994</v>
      </c>
      <c r="G183" s="2">
        <f t="shared" si="173"/>
        <v>4732628.3398049856</v>
      </c>
      <c r="H183" s="2">
        <f t="shared" si="173"/>
        <v>4803683.1025963025</v>
      </c>
      <c r="I183" s="2">
        <f t="shared" si="173"/>
        <v>4878595.3841404812</v>
      </c>
      <c r="J183" s="2">
        <f t="shared" si="173"/>
        <v>4866488.9379494786</v>
      </c>
      <c r="K183" s="2">
        <f t="shared" si="173"/>
        <v>4786392.2225041287</v>
      </c>
      <c r="L183" s="2">
        <f t="shared" si="173"/>
        <v>4716080.7741226079</v>
      </c>
      <c r="M183" s="2">
        <f t="shared" si="173"/>
        <v>4619307.3998501878</v>
      </c>
      <c r="N183" s="2">
        <f t="shared" si="173"/>
        <v>4630176.4465005863</v>
      </c>
      <c r="P183" t="s">
        <v>321</v>
      </c>
      <c r="Q183" s="2">
        <f>Q12+Q13+Q14</f>
        <v>4444863.0368559696</v>
      </c>
      <c r="R183" s="2">
        <f t="shared" ref="R183:AA183" si="174">R12+R13+R14</f>
        <v>4343671.117314361</v>
      </c>
      <c r="S183" s="2">
        <f t="shared" si="174"/>
        <v>4169934.7807288645</v>
      </c>
      <c r="T183" s="2">
        <f t="shared" si="174"/>
        <v>4196737.0501908241</v>
      </c>
      <c r="U183" s="2">
        <f t="shared" si="174"/>
        <v>4249344.380521032</v>
      </c>
      <c r="V183" s="2">
        <f t="shared" si="174"/>
        <v>4365137.1030921768</v>
      </c>
      <c r="W183" s="2">
        <f t="shared" si="174"/>
        <v>0</v>
      </c>
      <c r="X183" s="2">
        <f t="shared" si="174"/>
        <v>0</v>
      </c>
      <c r="Y183" s="2">
        <f t="shared" si="174"/>
        <v>0</v>
      </c>
      <c r="Z183" s="2">
        <f t="shared" si="174"/>
        <v>0</v>
      </c>
      <c r="AA183" s="2">
        <f t="shared" si="174"/>
        <v>0</v>
      </c>
      <c r="AC183" t="s">
        <v>321</v>
      </c>
      <c r="AD183" s="2">
        <f t="shared" si="156"/>
        <v>100</v>
      </c>
      <c r="AE183" s="2">
        <f t="shared" si="157"/>
        <v>96.137640401121203</v>
      </c>
      <c r="AF183" s="2">
        <f t="shared" si="158"/>
        <v>90.026912851942825</v>
      </c>
      <c r="AG183" s="2">
        <f t="shared" si="159"/>
        <v>88.676666513047095</v>
      </c>
      <c r="AH183" s="2">
        <f t="shared" si="160"/>
        <v>88.460131315163977</v>
      </c>
      <c r="AI183" s="2">
        <f t="shared" si="160"/>
        <v>89.475284572328476</v>
      </c>
      <c r="AJ183" s="2"/>
      <c r="AK183" s="2"/>
      <c r="AL183" s="2"/>
      <c r="AM183" s="2"/>
      <c r="AN183" s="2">
        <f t="shared" ref="AN183" si="175">AN12+AN13+AN14</f>
        <v>0</v>
      </c>
      <c r="AP183" t="s">
        <v>321</v>
      </c>
      <c r="AQ183" s="2">
        <f>AQ12+AQ13+AQ14</f>
        <v>0</v>
      </c>
      <c r="AR183" s="2">
        <f t="shared" ref="AR183:BA183" si="176">AR12+AR13+AR14</f>
        <v>0</v>
      </c>
      <c r="AS183" s="2">
        <f t="shared" si="176"/>
        <v>1358016.0500000003</v>
      </c>
      <c r="AT183" s="2">
        <f t="shared" si="176"/>
        <v>1797788.8421052631</v>
      </c>
      <c r="AU183" s="2">
        <f t="shared" si="176"/>
        <v>1304582.9047619049</v>
      </c>
      <c r="AV183" s="2">
        <f t="shared" si="176"/>
        <v>695582.77272727271</v>
      </c>
      <c r="AW183" s="2">
        <f t="shared" si="176"/>
        <v>0</v>
      </c>
      <c r="AX183" s="2">
        <f t="shared" si="176"/>
        <v>0</v>
      </c>
      <c r="AY183" s="2">
        <f t="shared" si="176"/>
        <v>0</v>
      </c>
      <c r="AZ183" s="2">
        <f t="shared" si="176"/>
        <v>0</v>
      </c>
      <c r="BA183" s="2">
        <f t="shared" si="176"/>
        <v>0</v>
      </c>
      <c r="BC183" t="s">
        <v>321</v>
      </c>
      <c r="BD183" s="2">
        <f t="shared" si="163"/>
        <v>4444863.0368559696</v>
      </c>
      <c r="BE183" s="2"/>
      <c r="BF183" s="2">
        <f t="shared" si="152"/>
        <v>2811918.7307288642</v>
      </c>
      <c r="BG183" s="2">
        <f t="shared" si="152"/>
        <v>2398948.2080855612</v>
      </c>
      <c r="BH183" s="2">
        <f t="shared" si="152"/>
        <v>2944761.4757591272</v>
      </c>
      <c r="BI183" s="2">
        <f t="shared" si="152"/>
        <v>3669554.3303649044</v>
      </c>
      <c r="BJ183" s="2">
        <f t="shared" si="152"/>
        <v>0</v>
      </c>
      <c r="BK183" s="2">
        <f t="shared" si="152"/>
        <v>0</v>
      </c>
      <c r="BL183" s="2">
        <f t="shared" si="152"/>
        <v>0</v>
      </c>
      <c r="BM183" s="2">
        <f t="shared" si="152"/>
        <v>0</v>
      </c>
      <c r="BN183" s="2">
        <f t="shared" si="152"/>
        <v>0</v>
      </c>
      <c r="BP183" t="s">
        <v>321</v>
      </c>
      <c r="BQ183" s="2">
        <f t="shared" si="164"/>
        <v>100</v>
      </c>
      <c r="BR183" s="2"/>
      <c r="BS183" s="2">
        <f t="shared" si="153"/>
        <v>60.707990851076389</v>
      </c>
      <c r="BT183" s="2">
        <f t="shared" si="153"/>
        <v>50.689554214696969</v>
      </c>
      <c r="BU183" s="2">
        <f t="shared" si="153"/>
        <v>61.302159465255684</v>
      </c>
      <c r="BV183" s="2">
        <f t="shared" si="153"/>
        <v>75.217435376871535</v>
      </c>
      <c r="BW183" s="2">
        <f t="shared" si="153"/>
        <v>0</v>
      </c>
      <c r="BX183" s="2">
        <f t="shared" si="153"/>
        <v>0</v>
      </c>
      <c r="BY183" s="2">
        <f t="shared" si="153"/>
        <v>0</v>
      </c>
      <c r="BZ183" s="2">
        <f t="shared" si="153"/>
        <v>0</v>
      </c>
      <c r="CA183" s="2">
        <f t="shared" si="153"/>
        <v>0</v>
      </c>
    </row>
    <row r="184" spans="3:79">
      <c r="C184" t="s">
        <v>319</v>
      </c>
      <c r="D184" s="2">
        <f>D20+D21+D22+D26</f>
        <v>3719727.5000000005</v>
      </c>
      <c r="E184" s="2">
        <f t="shared" ref="E184:N184" si="177">E20+E21+E22+E26</f>
        <v>3746429.7611450087</v>
      </c>
      <c r="F184" s="2">
        <f t="shared" si="177"/>
        <v>3765844.3232865655</v>
      </c>
      <c r="G184" s="2">
        <f t="shared" si="177"/>
        <v>3789294.8373108553</v>
      </c>
      <c r="H184" s="2">
        <f t="shared" si="177"/>
        <v>3768756.0186052122</v>
      </c>
      <c r="I184" s="2">
        <f t="shared" si="177"/>
        <v>3722955.0068044798</v>
      </c>
      <c r="J184" s="2">
        <f t="shared" si="177"/>
        <v>3672634.7884953916</v>
      </c>
      <c r="K184" s="2">
        <f t="shared" si="177"/>
        <v>3691452.9262722698</v>
      </c>
      <c r="L184" s="2">
        <f t="shared" si="177"/>
        <v>3829482.6017590072</v>
      </c>
      <c r="M184" s="2">
        <f t="shared" si="177"/>
        <v>3863119.295724438</v>
      </c>
      <c r="N184" s="2">
        <f t="shared" si="177"/>
        <v>3891616.9613505569</v>
      </c>
      <c r="P184" t="s">
        <v>319</v>
      </c>
      <c r="Q184" s="2">
        <f>Q20+Q21+Q22+Q26</f>
        <v>3719727.5000000005</v>
      </c>
      <c r="R184" s="2">
        <f t="shared" ref="R184:AA184" si="178">R20+R21+R22+R26</f>
        <v>3712034.43</v>
      </c>
      <c r="S184" s="2">
        <f t="shared" si="178"/>
        <v>3681859.8999999994</v>
      </c>
      <c r="T184" s="2">
        <f t="shared" si="178"/>
        <v>3654006.05</v>
      </c>
      <c r="U184" s="2">
        <f t="shared" si="178"/>
        <v>3608993.0300000003</v>
      </c>
      <c r="V184" s="2">
        <f t="shared" si="178"/>
        <v>3585592.67</v>
      </c>
      <c r="W184" s="2">
        <f t="shared" si="178"/>
        <v>0</v>
      </c>
      <c r="X184" s="2">
        <f t="shared" si="178"/>
        <v>0</v>
      </c>
      <c r="Y184" s="2">
        <f t="shared" si="178"/>
        <v>0</v>
      </c>
      <c r="Z184" s="2">
        <f t="shared" si="178"/>
        <v>0</v>
      </c>
      <c r="AA184" s="2">
        <f t="shared" si="178"/>
        <v>0</v>
      </c>
      <c r="AC184" t="s">
        <v>319</v>
      </c>
      <c r="AD184" s="2">
        <f t="shared" si="156"/>
        <v>100</v>
      </c>
      <c r="AE184" s="2">
        <f t="shared" si="157"/>
        <v>99.081917096064899</v>
      </c>
      <c r="AF184" s="2">
        <f t="shared" si="158"/>
        <v>97.769838153764397</v>
      </c>
      <c r="AG184" s="2">
        <f t="shared" si="159"/>
        <v>96.429710721405215</v>
      </c>
      <c r="AH184" s="2">
        <f t="shared" si="160"/>
        <v>95.76085616005625</v>
      </c>
      <c r="AI184" s="2">
        <f t="shared" si="160"/>
        <v>96.310394926787424</v>
      </c>
      <c r="AJ184" s="2"/>
      <c r="AK184" s="2"/>
      <c r="AL184" s="2"/>
      <c r="AM184" s="2"/>
      <c r="AN184" s="2">
        <f t="shared" ref="AN184" si="179">AN20+AN21+AN22+AN26</f>
        <v>0</v>
      </c>
      <c r="AP184" t="s">
        <v>319</v>
      </c>
      <c r="AQ184" s="2">
        <f>AQ20+AQ21+AQ22+AQ26</f>
        <v>0</v>
      </c>
      <c r="AR184" s="2">
        <f t="shared" ref="AR184:BA184" si="180">AR20+AR21+AR22+AR26</f>
        <v>0</v>
      </c>
      <c r="AS184" s="2">
        <f t="shared" si="180"/>
        <v>201759.7</v>
      </c>
      <c r="AT184" s="2">
        <f t="shared" si="180"/>
        <v>283140.15789473685</v>
      </c>
      <c r="AU184" s="2">
        <f t="shared" si="180"/>
        <v>199042.42857142861</v>
      </c>
      <c r="AV184" s="2">
        <f t="shared" si="180"/>
        <v>87098.863636363632</v>
      </c>
      <c r="AW184" s="2">
        <f t="shared" si="180"/>
        <v>0</v>
      </c>
      <c r="AX184" s="2">
        <f t="shared" si="180"/>
        <v>0</v>
      </c>
      <c r="AY184" s="2">
        <f t="shared" si="180"/>
        <v>0</v>
      </c>
      <c r="AZ184" s="2">
        <f t="shared" si="180"/>
        <v>0</v>
      </c>
      <c r="BA184" s="2">
        <f t="shared" si="180"/>
        <v>0</v>
      </c>
      <c r="BC184" t="s">
        <v>319</v>
      </c>
      <c r="BD184" s="2">
        <f t="shared" si="163"/>
        <v>3719727.5000000005</v>
      </c>
      <c r="BE184" s="2"/>
      <c r="BF184" s="2">
        <f t="shared" si="152"/>
        <v>3480100.1999999993</v>
      </c>
      <c r="BG184" s="2">
        <f t="shared" si="152"/>
        <v>3370865.8921052627</v>
      </c>
      <c r="BH184" s="2">
        <f t="shared" si="152"/>
        <v>3409950.6014285716</v>
      </c>
      <c r="BI184" s="2">
        <f t="shared" si="152"/>
        <v>3498493.8063636362</v>
      </c>
      <c r="BJ184" s="2">
        <f t="shared" si="152"/>
        <v>0</v>
      </c>
      <c r="BK184" s="2">
        <f t="shared" si="152"/>
        <v>0</v>
      </c>
      <c r="BL184" s="2">
        <f t="shared" si="152"/>
        <v>0</v>
      </c>
      <c r="BM184" s="2">
        <f t="shared" si="152"/>
        <v>0</v>
      </c>
      <c r="BN184" s="2">
        <f t="shared" si="152"/>
        <v>0</v>
      </c>
      <c r="BP184" t="s">
        <v>319</v>
      </c>
      <c r="BQ184" s="2">
        <f t="shared" si="164"/>
        <v>100</v>
      </c>
      <c r="BR184" s="2"/>
      <c r="BS184" s="2">
        <f t="shared" si="153"/>
        <v>92.412216258658603</v>
      </c>
      <c r="BT184" s="2">
        <f t="shared" si="153"/>
        <v>88.957603903354794</v>
      </c>
      <c r="BU184" s="2">
        <f t="shared" si="153"/>
        <v>90.479473454759955</v>
      </c>
      <c r="BV184" s="2">
        <f t="shared" si="153"/>
        <v>93.970886029226961</v>
      </c>
      <c r="BW184" s="2">
        <f t="shared" si="153"/>
        <v>0</v>
      </c>
      <c r="BX184" s="2">
        <f t="shared" si="153"/>
        <v>0</v>
      </c>
      <c r="BY184" s="2">
        <f t="shared" si="153"/>
        <v>0</v>
      </c>
      <c r="BZ184" s="2">
        <f t="shared" si="153"/>
        <v>0</v>
      </c>
      <c r="CA184" s="2">
        <f t="shared" si="153"/>
        <v>0</v>
      </c>
    </row>
    <row r="185" spans="3:79">
      <c r="C185" t="s">
        <v>320</v>
      </c>
      <c r="D185" s="2">
        <f>D15+D16+D18+D19+D23+D24+D25+D17</f>
        <v>4045615.7999999993</v>
      </c>
      <c r="E185" s="2">
        <f t="shared" ref="E185:N185" si="181">E15+E16+E18+E19+E23+E24+E25</f>
        <v>3975946.5808309205</v>
      </c>
      <c r="F185" s="2">
        <f t="shared" si="181"/>
        <v>4000966.7282610363</v>
      </c>
      <c r="G185" s="2">
        <f t="shared" si="181"/>
        <v>4039672.5565887457</v>
      </c>
      <c r="H185" s="2">
        <f t="shared" si="181"/>
        <v>4064318.570243171</v>
      </c>
      <c r="I185" s="2">
        <f t="shared" si="181"/>
        <v>4090353.0447940989</v>
      </c>
      <c r="J185" s="2">
        <f t="shared" si="181"/>
        <v>4029725.9780352912</v>
      </c>
      <c r="K185" s="2">
        <f t="shared" si="181"/>
        <v>4049546.5747705065</v>
      </c>
      <c r="L185" s="2">
        <f t="shared" si="181"/>
        <v>4066926.5750007043</v>
      </c>
      <c r="M185" s="2">
        <f t="shared" si="181"/>
        <v>4077328.1847493569</v>
      </c>
      <c r="N185" s="2">
        <f t="shared" si="181"/>
        <v>4073453.4225311754</v>
      </c>
      <c r="P185" t="s">
        <v>320</v>
      </c>
      <c r="Q185" s="2">
        <f>Q15+Q16+Q18+Q19+Q23+Q24+Q25+Q17</f>
        <v>4045615.7999999993</v>
      </c>
      <c r="R185" s="2">
        <f t="shared" ref="R185:AA185" si="182">R15+R16+R18+R19+R23+R24+R25+R17</f>
        <v>3971322.58</v>
      </c>
      <c r="S185" s="2">
        <f t="shared" si="182"/>
        <v>3807914.1399999997</v>
      </c>
      <c r="T185" s="2">
        <f t="shared" si="182"/>
        <v>3806237.4499999997</v>
      </c>
      <c r="U185" s="2">
        <f t="shared" si="182"/>
        <v>3825997.76</v>
      </c>
      <c r="V185" s="2">
        <f t="shared" si="182"/>
        <v>3885489.5400000005</v>
      </c>
      <c r="W185" s="2">
        <f t="shared" si="182"/>
        <v>0</v>
      </c>
      <c r="X185" s="2">
        <f t="shared" si="182"/>
        <v>0</v>
      </c>
      <c r="Y185" s="2">
        <f t="shared" si="182"/>
        <v>0</v>
      </c>
      <c r="Z185" s="2">
        <f t="shared" si="182"/>
        <v>0</v>
      </c>
      <c r="AA185" s="2">
        <f t="shared" si="182"/>
        <v>0</v>
      </c>
      <c r="AC185" t="s">
        <v>320</v>
      </c>
      <c r="AD185" s="2">
        <f t="shared" si="156"/>
        <v>100</v>
      </c>
      <c r="AE185" s="2">
        <f t="shared" si="157"/>
        <v>99.883700629852171</v>
      </c>
      <c r="AF185" s="2">
        <f t="shared" si="158"/>
        <v>95.174851445341943</v>
      </c>
      <c r="AG185" s="2">
        <f t="shared" si="159"/>
        <v>94.221434947542704</v>
      </c>
      <c r="AH185" s="2">
        <f t="shared" si="160"/>
        <v>94.136266482946681</v>
      </c>
      <c r="AI185" s="2">
        <f t="shared" si="160"/>
        <v>94.991544677180528</v>
      </c>
      <c r="AJ185" s="2"/>
      <c r="AK185" s="2"/>
      <c r="AL185" s="2"/>
      <c r="AM185" s="2"/>
      <c r="AN185" s="2">
        <f t="shared" ref="AN185" si="183">AN15+AN16+AN18+AN19+AN23+AN24+AN25</f>
        <v>0</v>
      </c>
      <c r="AP185" t="s">
        <v>320</v>
      </c>
      <c r="AQ185" s="2">
        <f>AQ15+AQ16+AQ18+AQ19+AQ23+AQ24+AQ25+AQ17</f>
        <v>0</v>
      </c>
      <c r="AR185" s="2">
        <f t="shared" ref="AR185:BA185" si="184">AR15+AR16+AR18+AR19+AR23+AR24+AR25+AR17</f>
        <v>0</v>
      </c>
      <c r="AS185" s="2">
        <f t="shared" si="184"/>
        <v>441711.5</v>
      </c>
      <c r="AT185" s="2">
        <f t="shared" si="184"/>
        <v>657317.78947368416</v>
      </c>
      <c r="AU185" s="2">
        <f t="shared" si="184"/>
        <v>518168.04761904763</v>
      </c>
      <c r="AV185" s="2">
        <f t="shared" si="184"/>
        <v>243498.22727272729</v>
      </c>
      <c r="AW185" s="2">
        <f t="shared" si="184"/>
        <v>0</v>
      </c>
      <c r="AX185" s="2">
        <f t="shared" si="184"/>
        <v>0</v>
      </c>
      <c r="AY185" s="2">
        <f t="shared" si="184"/>
        <v>0</v>
      </c>
      <c r="AZ185" s="2">
        <f t="shared" si="184"/>
        <v>0</v>
      </c>
      <c r="BA185" s="2">
        <f t="shared" si="184"/>
        <v>0</v>
      </c>
      <c r="BC185" t="s">
        <v>320</v>
      </c>
      <c r="BD185" s="2">
        <f t="shared" si="163"/>
        <v>4045615.7999999993</v>
      </c>
      <c r="BE185" s="2"/>
      <c r="BF185" s="2">
        <f t="shared" si="152"/>
        <v>3366202.6399999997</v>
      </c>
      <c r="BG185" s="2">
        <f t="shared" si="152"/>
        <v>3148919.6605263157</v>
      </c>
      <c r="BH185" s="2">
        <f t="shared" si="152"/>
        <v>3307829.7123809522</v>
      </c>
      <c r="BI185" s="2">
        <f t="shared" si="152"/>
        <v>3641991.3127272734</v>
      </c>
      <c r="BJ185" s="2">
        <f t="shared" si="152"/>
        <v>0</v>
      </c>
      <c r="BK185" s="2">
        <f t="shared" si="152"/>
        <v>0</v>
      </c>
      <c r="BL185" s="2">
        <f t="shared" si="152"/>
        <v>0</v>
      </c>
      <c r="BM185" s="2">
        <f t="shared" si="152"/>
        <v>0</v>
      </c>
      <c r="BN185" s="2">
        <f t="shared" si="152"/>
        <v>0</v>
      </c>
      <c r="BP185" t="s">
        <v>320</v>
      </c>
      <c r="BQ185" s="2">
        <f t="shared" si="164"/>
        <v>100</v>
      </c>
      <c r="BR185" s="2"/>
      <c r="BS185" s="2">
        <f t="shared" si="153"/>
        <v>84.134732144175359</v>
      </c>
      <c r="BT185" s="2">
        <f t="shared" si="153"/>
        <v>77.949873818124104</v>
      </c>
      <c r="BU185" s="2">
        <f t="shared" si="153"/>
        <v>81.387067849433919</v>
      </c>
      <c r="BV185" s="2">
        <f t="shared" si="153"/>
        <v>89.038556643968249</v>
      </c>
      <c r="BW185" s="2">
        <f t="shared" si="153"/>
        <v>0</v>
      </c>
      <c r="BX185" s="2">
        <f t="shared" si="153"/>
        <v>0</v>
      </c>
      <c r="BY185" s="2">
        <f t="shared" si="153"/>
        <v>0</v>
      </c>
      <c r="BZ185" s="2">
        <f t="shared" si="153"/>
        <v>0</v>
      </c>
      <c r="CA185" s="2">
        <f t="shared" si="153"/>
        <v>0</v>
      </c>
    </row>
    <row r="186" spans="3:79">
      <c r="C186" t="s">
        <v>23</v>
      </c>
      <c r="D186" s="2">
        <f>SUM(D179:D185)</f>
        <v>15978319.549999999</v>
      </c>
      <c r="E186" s="2">
        <f t="shared" ref="E186:N186" si="185">SUM(E179:E185)</f>
        <v>16025312.12873102</v>
      </c>
      <c r="F186" s="2">
        <f t="shared" si="185"/>
        <v>16204603.637213506</v>
      </c>
      <c r="G186" s="2">
        <f t="shared" si="185"/>
        <v>16411586.679942187</v>
      </c>
      <c r="H186" s="2">
        <f t="shared" si="185"/>
        <v>16482842.088054223</v>
      </c>
      <c r="I186" s="2">
        <f t="shared" si="185"/>
        <v>16510252.148892712</v>
      </c>
      <c r="J186" s="2">
        <f t="shared" si="185"/>
        <v>16312090.084091401</v>
      </c>
      <c r="K186" s="2">
        <f t="shared" si="185"/>
        <v>16310993.531132739</v>
      </c>
      <c r="L186" s="2">
        <f t="shared" si="185"/>
        <v>16417231.100189097</v>
      </c>
      <c r="M186" s="2">
        <f t="shared" si="185"/>
        <v>16367082.158401625</v>
      </c>
      <c r="N186" s="2">
        <f t="shared" si="185"/>
        <v>16398439.346698143</v>
      </c>
      <c r="P186" s="2">
        <f>SUM(P179:P185)</f>
        <v>0</v>
      </c>
      <c r="Q186" s="2">
        <f>SUM(Q179:Q185)</f>
        <v>15978319.549999999</v>
      </c>
      <c r="R186" s="2">
        <f t="shared" ref="R186:X186" si="186">SUM(R179:R185)</f>
        <v>15740313.819999998</v>
      </c>
      <c r="S186" s="2">
        <f t="shared" si="186"/>
        <v>15233601.890000001</v>
      </c>
      <c r="T186" s="2">
        <f t="shared" si="186"/>
        <v>15321532.149999999</v>
      </c>
      <c r="U186" s="2">
        <f t="shared" si="186"/>
        <v>15365396.720000001</v>
      </c>
      <c r="V186" s="2">
        <f t="shared" si="186"/>
        <v>15509108.260000002</v>
      </c>
      <c r="W186" s="2">
        <f t="shared" si="186"/>
        <v>0</v>
      </c>
      <c r="X186" s="2">
        <f t="shared" si="186"/>
        <v>0</v>
      </c>
      <c r="Y186" s="2">
        <f t="shared" ref="Y186" si="187">SUM(Y179:Y185)</f>
        <v>0</v>
      </c>
      <c r="Z186" s="2">
        <f t="shared" ref="Z186" si="188">SUM(Z179:Z185)</f>
        <v>0</v>
      </c>
      <c r="AC186" t="s">
        <v>23</v>
      </c>
      <c r="AD186" s="2">
        <f>Q186*100/D186</f>
        <v>100</v>
      </c>
      <c r="AE186" s="2">
        <f t="shared" ref="AE186" si="189">R186*100/E186</f>
        <v>98.221574054585417</v>
      </c>
      <c r="AF186" s="2">
        <f t="shared" ref="AF186" si="190">S186*100/F186</f>
        <v>94.007864870056906</v>
      </c>
      <c r="AG186" s="2">
        <f t="shared" ref="AG186" si="191">T186*100/G186</f>
        <v>93.358018629152866</v>
      </c>
      <c r="AH186" s="2">
        <f t="shared" ref="AH186:AI186" si="192">U186*100/H186</f>
        <v>93.220554064131449</v>
      </c>
      <c r="AI186" s="2">
        <f t="shared" si="192"/>
        <v>93.936228957230966</v>
      </c>
      <c r="AP186" s="2">
        <f>SUM(AP179:AP185)</f>
        <v>0</v>
      </c>
      <c r="AQ186" s="2">
        <f>SUM(AQ179:AQ185)</f>
        <v>0</v>
      </c>
      <c r="AR186" s="2">
        <f t="shared" ref="AR186" si="193">SUM(AR179:AR185)</f>
        <v>0</v>
      </c>
      <c r="AS186" s="2">
        <f t="shared" ref="AS186" si="194">SUM(AS179:AS185)</f>
        <v>2308465.1500000004</v>
      </c>
      <c r="AT186" s="2">
        <f t="shared" ref="AT186" si="195">SUM(AT179:AT185)</f>
        <v>3181837.2631578944</v>
      </c>
      <c r="AU186" s="2">
        <f t="shared" ref="AU186" si="196">SUM(AU179:AU185)</f>
        <v>2330183.4285714286</v>
      </c>
      <c r="AV186" s="2">
        <f t="shared" ref="AV186" si="197">SUM(AV179:AV185)</f>
        <v>1137905.6818181819</v>
      </c>
      <c r="AW186" s="2">
        <f t="shared" ref="AW186" si="198">SUM(AW179:AW185)</f>
        <v>0</v>
      </c>
      <c r="AX186" s="2">
        <f t="shared" ref="AX186" si="199">SUM(AX179:AX185)</f>
        <v>0</v>
      </c>
      <c r="AY186" s="2">
        <f t="shared" ref="AY186" si="200">SUM(AY179:AY185)</f>
        <v>0</v>
      </c>
      <c r="AZ186" s="2">
        <f t="shared" ref="AZ186" si="201">SUM(AZ179:AZ185)</f>
        <v>0</v>
      </c>
      <c r="BC186" s="2">
        <f>SUM(BC179:BC185)</f>
        <v>0</v>
      </c>
      <c r="BD186" s="2">
        <f>SUM(BD179:BD185)</f>
        <v>15978319.549999999</v>
      </c>
      <c r="BE186" s="2">
        <f t="shared" ref="BE186" si="202">SUM(BE179:BE185)</f>
        <v>0</v>
      </c>
      <c r="BF186" s="2">
        <f t="shared" ref="BF186" si="203">SUM(BF179:BF185)</f>
        <v>12925136.739999998</v>
      </c>
      <c r="BG186" s="2">
        <f t="shared" ref="BG186" si="204">SUM(BG179:BG185)</f>
        <v>12139694.886842106</v>
      </c>
      <c r="BH186" s="2">
        <f t="shared" ref="BH186" si="205">SUM(BH179:BH185)</f>
        <v>13035213.29142857</v>
      </c>
      <c r="BI186" s="2">
        <f t="shared" ref="BI186" si="206">SUM(BI179:BI185)</f>
        <v>14371202.578181822</v>
      </c>
      <c r="BJ186" s="2">
        <f t="shared" ref="BJ186" si="207">SUM(BJ179:BJ185)</f>
        <v>0</v>
      </c>
      <c r="BK186" s="2">
        <f t="shared" ref="BK186" si="208">SUM(BK179:BK185)</f>
        <v>0</v>
      </c>
      <c r="BL186" s="2">
        <f t="shared" ref="BL186" si="209">SUM(BL179:BL185)</f>
        <v>0</v>
      </c>
      <c r="BM186" s="2">
        <f t="shared" ref="BM186" si="210">SUM(BM179:BM185)</f>
        <v>0</v>
      </c>
      <c r="BP186" s="2">
        <f>SUM(BP179:BP185)</f>
        <v>0</v>
      </c>
      <c r="BQ186" s="2">
        <f t="shared" si="164"/>
        <v>100</v>
      </c>
      <c r="BR186" s="2"/>
      <c r="BS186" s="2">
        <f t="shared" si="153"/>
        <v>79.762128277656316</v>
      </c>
      <c r="BT186" s="2">
        <f t="shared" si="153"/>
        <v>73.970269441887197</v>
      </c>
      <c r="BU186" s="2">
        <f t="shared" si="153"/>
        <v>79.083529538123244</v>
      </c>
      <c r="BV186" s="2">
        <f t="shared" si="153"/>
        <v>87.044113249025401</v>
      </c>
      <c r="BW186" s="2">
        <f t="shared" si="153"/>
        <v>0</v>
      </c>
      <c r="BX186" s="2">
        <f t="shared" si="153"/>
        <v>0</v>
      </c>
      <c r="BY186" s="2">
        <f t="shared" si="153"/>
        <v>0</v>
      </c>
      <c r="BZ186" s="2">
        <f t="shared" si="153"/>
        <v>0</v>
      </c>
      <c r="CA186" s="2">
        <f t="shared" si="153"/>
        <v>0</v>
      </c>
    </row>
    <row r="187" spans="3:79">
      <c r="D187" s="2">
        <f>D174-D186</f>
        <v>0</v>
      </c>
    </row>
  </sheetData>
  <mergeCells count="15">
    <mergeCell ref="A162:A164"/>
    <mergeCell ref="A165:A168"/>
    <mergeCell ref="A169:A171"/>
    <mergeCell ref="A130:A134"/>
    <mergeCell ref="A135:A136"/>
    <mergeCell ref="A137:A142"/>
    <mergeCell ref="A143:A145"/>
    <mergeCell ref="A147:A153"/>
    <mergeCell ref="A154:A159"/>
    <mergeCell ref="A127:A129"/>
    <mergeCell ref="A87:A89"/>
    <mergeCell ref="A90:A94"/>
    <mergeCell ref="A95:A118"/>
    <mergeCell ref="A120:A123"/>
    <mergeCell ref="A124:A12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Z77"/>
  <sheetViews>
    <sheetView topLeftCell="M1" zoomScale="125" zoomScaleNormal="125" zoomScalePageLayoutView="125" workbookViewId="0">
      <selection activeCell="AO4" sqref="AO4"/>
    </sheetView>
  </sheetViews>
  <sheetFormatPr baseColWidth="10" defaultRowHeight="16"/>
  <cols>
    <col min="2" max="2" width="19.1640625" customWidth="1"/>
    <col min="15" max="15" width="17.1640625" customWidth="1"/>
    <col min="28" max="28" width="16.5" customWidth="1"/>
    <col min="41" max="41" width="17.5" customWidth="1"/>
    <col min="54" max="54" width="21.83203125" customWidth="1"/>
    <col min="55" max="55" width="11.83203125" bestFit="1" customWidth="1"/>
    <col min="67" max="67" width="21.6640625" customWidth="1"/>
  </cols>
  <sheetData>
    <row r="3" spans="1:78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>
      <c r="A4" s="40"/>
      <c r="B4" s="41" t="s">
        <v>125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 t="s">
        <v>155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 t="s">
        <v>295</v>
      </c>
      <c r="AC4" s="41"/>
      <c r="AD4" s="41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1" t="s">
        <v>145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1" t="s">
        <v>153</v>
      </c>
      <c r="BC4" s="41"/>
      <c r="BD4" s="41"/>
      <c r="BE4" s="41"/>
      <c r="BF4" s="41"/>
      <c r="BG4" s="40"/>
      <c r="BH4" s="40"/>
      <c r="BI4" s="40"/>
      <c r="BJ4" s="40"/>
      <c r="BK4" s="40"/>
      <c r="BL4" s="40"/>
      <c r="BM4" s="40"/>
      <c r="BN4" s="40"/>
      <c r="BO4" s="41" t="s">
        <v>159</v>
      </c>
      <c r="BP4" s="41"/>
      <c r="BQ4" s="41"/>
      <c r="BR4" s="40"/>
      <c r="BS4" s="40"/>
      <c r="BT4" s="40"/>
      <c r="BU4" s="40"/>
      <c r="BV4" s="40"/>
      <c r="BW4" s="40"/>
      <c r="BX4" s="40"/>
      <c r="BY4" s="40"/>
      <c r="BZ4" s="40"/>
    </row>
    <row r="5" spans="1:78">
      <c r="A5" s="40"/>
      <c r="B5" s="40">
        <v>2020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>
        <v>2020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>
        <v>2020</v>
      </c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>
        <v>2020</v>
      </c>
      <c r="AP5" s="40"/>
      <c r="AQ5" s="40"/>
      <c r="AR5" s="42" t="s">
        <v>146</v>
      </c>
      <c r="AS5" s="42" t="s">
        <v>146</v>
      </c>
      <c r="AT5" s="42" t="s">
        <v>146</v>
      </c>
      <c r="AU5" s="42" t="s">
        <v>146</v>
      </c>
      <c r="AV5" s="40"/>
      <c r="AW5" s="40"/>
      <c r="AX5" s="40"/>
      <c r="AY5" s="40"/>
      <c r="AZ5" s="40"/>
      <c r="BA5" s="40"/>
      <c r="BB5" s="40">
        <v>2020</v>
      </c>
      <c r="BC5" s="40"/>
      <c r="BD5" s="40"/>
      <c r="BE5" s="42"/>
      <c r="BF5" s="42"/>
      <c r="BG5" s="40"/>
      <c r="BH5" s="40"/>
      <c r="BI5" s="40"/>
      <c r="BJ5" s="40"/>
      <c r="BK5" s="40"/>
      <c r="BL5" s="40"/>
      <c r="BM5" s="40"/>
      <c r="BN5" s="40"/>
      <c r="BO5" s="40">
        <v>2020</v>
      </c>
      <c r="BP5" s="40"/>
      <c r="BQ5" s="40"/>
      <c r="BR5" s="42"/>
      <c r="BS5" s="42"/>
      <c r="BT5" s="40"/>
      <c r="BU5" s="40"/>
      <c r="BV5" s="40"/>
      <c r="BW5" s="40"/>
      <c r="BX5" s="40"/>
      <c r="BY5" s="40"/>
      <c r="BZ5" s="40"/>
    </row>
    <row r="6" spans="1:78">
      <c r="A6" s="40"/>
      <c r="B6" s="41" t="s">
        <v>139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 t="s">
        <v>139</v>
      </c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1" t="s">
        <v>139</v>
      </c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1" t="s">
        <v>139</v>
      </c>
      <c r="AP6" s="40"/>
      <c r="AQ6" s="40"/>
      <c r="AR6" s="42" t="s">
        <v>147</v>
      </c>
      <c r="AS6" s="42" t="s">
        <v>148</v>
      </c>
      <c r="AT6" s="42" t="s">
        <v>148</v>
      </c>
      <c r="AU6" s="42" t="s">
        <v>148</v>
      </c>
      <c r="AV6" s="40"/>
      <c r="AW6" s="40"/>
      <c r="AX6" s="40"/>
      <c r="AY6" s="40"/>
      <c r="AZ6" s="40"/>
      <c r="BA6" s="40"/>
      <c r="BB6" s="41" t="s">
        <v>139</v>
      </c>
      <c r="BC6" s="40"/>
      <c r="BD6" s="40"/>
      <c r="BE6" s="42"/>
      <c r="BF6" s="42"/>
      <c r="BG6" s="40"/>
      <c r="BH6" s="40"/>
      <c r="BI6" s="40"/>
      <c r="BJ6" s="40"/>
      <c r="BK6" s="40"/>
      <c r="BL6" s="40"/>
      <c r="BM6" s="40"/>
      <c r="BN6" s="40"/>
      <c r="BO6" s="41" t="s">
        <v>139</v>
      </c>
      <c r="BP6" s="40"/>
      <c r="BQ6" s="40"/>
      <c r="BR6" s="42"/>
      <c r="BS6" s="42"/>
      <c r="BT6" s="40"/>
      <c r="BU6" s="40"/>
      <c r="BV6" s="40"/>
      <c r="BW6" s="40"/>
      <c r="BX6" s="40"/>
      <c r="BY6" s="40"/>
      <c r="BZ6" s="40"/>
    </row>
    <row r="7" spans="1:78">
      <c r="A7" s="40"/>
      <c r="B7" s="40"/>
      <c r="C7" s="43" t="s">
        <v>126</v>
      </c>
      <c r="D7" s="43" t="s">
        <v>127</v>
      </c>
      <c r="E7" s="43" t="s">
        <v>128</v>
      </c>
      <c r="F7" s="43" t="s">
        <v>129</v>
      </c>
      <c r="G7" s="43" t="s">
        <v>130</v>
      </c>
      <c r="H7" s="43" t="s">
        <v>131</v>
      </c>
      <c r="I7" s="43" t="s">
        <v>132</v>
      </c>
      <c r="J7" s="43" t="s">
        <v>133</v>
      </c>
      <c r="K7" s="43" t="s">
        <v>134</v>
      </c>
      <c r="L7" s="43" t="s">
        <v>135</v>
      </c>
      <c r="M7" s="43" t="s">
        <v>136</v>
      </c>
      <c r="N7" s="40"/>
      <c r="O7" s="40"/>
      <c r="P7" s="43" t="s">
        <v>126</v>
      </c>
      <c r="Q7" s="43" t="s">
        <v>127</v>
      </c>
      <c r="R7" s="43" t="s">
        <v>128</v>
      </c>
      <c r="S7" s="43" t="s">
        <v>129</v>
      </c>
      <c r="T7" s="43" t="s">
        <v>130</v>
      </c>
      <c r="U7" s="43" t="s">
        <v>131</v>
      </c>
      <c r="V7" s="43" t="s">
        <v>132</v>
      </c>
      <c r="W7" s="43" t="s">
        <v>133</v>
      </c>
      <c r="X7" s="43" t="s">
        <v>134</v>
      </c>
      <c r="Y7" s="43" t="s">
        <v>135</v>
      </c>
      <c r="Z7" s="43" t="s">
        <v>136</v>
      </c>
      <c r="AA7" s="40"/>
      <c r="AB7" s="40"/>
      <c r="AC7" s="43" t="s">
        <v>126</v>
      </c>
      <c r="AD7" s="43" t="s">
        <v>127</v>
      </c>
      <c r="AE7" s="43" t="s">
        <v>128</v>
      </c>
      <c r="AF7" s="43" t="s">
        <v>129</v>
      </c>
      <c r="AG7" s="43" t="s">
        <v>130</v>
      </c>
      <c r="AH7" s="43" t="s">
        <v>131</v>
      </c>
      <c r="AI7" s="43" t="s">
        <v>132</v>
      </c>
      <c r="AJ7" s="43" t="s">
        <v>133</v>
      </c>
      <c r="AK7" s="43" t="s">
        <v>134</v>
      </c>
      <c r="AL7" s="43" t="s">
        <v>135</v>
      </c>
      <c r="AM7" s="43" t="s">
        <v>136</v>
      </c>
      <c r="AN7" s="40"/>
      <c r="AO7" s="40"/>
      <c r="AP7" s="43" t="s">
        <v>126</v>
      </c>
      <c r="AQ7" s="43" t="s">
        <v>127</v>
      </c>
      <c r="AR7" s="43" t="s">
        <v>128</v>
      </c>
      <c r="AS7" s="43" t="s">
        <v>129</v>
      </c>
      <c r="AT7" s="43" t="s">
        <v>130</v>
      </c>
      <c r="AU7" s="43" t="s">
        <v>131</v>
      </c>
      <c r="AV7" s="43" t="s">
        <v>132</v>
      </c>
      <c r="AW7" s="43" t="s">
        <v>133</v>
      </c>
      <c r="AX7" s="43" t="s">
        <v>134</v>
      </c>
      <c r="AY7" s="43" t="s">
        <v>135</v>
      </c>
      <c r="AZ7" s="43" t="s">
        <v>136</v>
      </c>
      <c r="BA7" s="40"/>
      <c r="BB7" s="40"/>
      <c r="BC7" s="43" t="s">
        <v>126</v>
      </c>
      <c r="BD7" s="43" t="s">
        <v>127</v>
      </c>
      <c r="BE7" s="43" t="s">
        <v>128</v>
      </c>
      <c r="BF7" s="43" t="s">
        <v>129</v>
      </c>
      <c r="BG7" s="43" t="s">
        <v>130</v>
      </c>
      <c r="BH7" s="43" t="s">
        <v>131</v>
      </c>
      <c r="BI7" s="43" t="s">
        <v>132</v>
      </c>
      <c r="BJ7" s="43" t="s">
        <v>133</v>
      </c>
      <c r="BK7" s="43" t="s">
        <v>134</v>
      </c>
      <c r="BL7" s="43" t="s">
        <v>135</v>
      </c>
      <c r="BM7" s="43" t="s">
        <v>136</v>
      </c>
      <c r="BN7" s="40"/>
      <c r="BO7" s="40"/>
      <c r="BP7" s="43" t="s">
        <v>126</v>
      </c>
      <c r="BQ7" s="43" t="s">
        <v>127</v>
      </c>
      <c r="BR7" s="43" t="s">
        <v>128</v>
      </c>
      <c r="BS7" s="43" t="s">
        <v>129</v>
      </c>
      <c r="BT7" s="43" t="s">
        <v>130</v>
      </c>
      <c r="BU7" s="43" t="s">
        <v>131</v>
      </c>
      <c r="BV7" s="43" t="s">
        <v>132</v>
      </c>
      <c r="BW7" s="43" t="s">
        <v>133</v>
      </c>
      <c r="BX7" s="43" t="s">
        <v>134</v>
      </c>
      <c r="BY7" s="43" t="s">
        <v>135</v>
      </c>
      <c r="BZ7" s="43" t="s">
        <v>136</v>
      </c>
    </row>
    <row r="8" spans="1:78">
      <c r="B8" t="s">
        <v>328</v>
      </c>
      <c r="C8" s="2">
        <v>2598955.9499999993</v>
      </c>
      <c r="D8" s="2">
        <v>2625015.3362664916</v>
      </c>
      <c r="E8" s="2">
        <v>2663739.0791118247</v>
      </c>
      <c r="F8" s="2">
        <v>2692554.3312939927</v>
      </c>
      <c r="G8" s="2">
        <v>2656578.6656696321</v>
      </c>
      <c r="H8" s="2">
        <v>2642503.6097247554</v>
      </c>
      <c r="I8" s="2">
        <v>2628455.2651388654</v>
      </c>
      <c r="J8" s="2">
        <v>2613553.7636107565</v>
      </c>
      <c r="K8" s="2">
        <v>2637611.7807148877</v>
      </c>
      <c r="L8" s="2">
        <v>2641047.4390235865</v>
      </c>
      <c r="M8" s="2">
        <v>2679279.843350077</v>
      </c>
      <c r="N8" s="2"/>
      <c r="O8" t="s">
        <v>328</v>
      </c>
      <c r="P8" s="2">
        <v>2598955.9499999997</v>
      </c>
      <c r="Q8" s="2">
        <v>2545398.1700000004</v>
      </c>
      <c r="R8" s="2">
        <v>2430658.9</v>
      </c>
      <c r="S8" s="2">
        <v>2457641.5</v>
      </c>
      <c r="T8" s="2">
        <v>2452829.16</v>
      </c>
      <c r="U8" s="2">
        <v>2464566.98</v>
      </c>
      <c r="V8" s="2"/>
      <c r="W8" s="2"/>
      <c r="X8" s="2"/>
      <c r="Y8" s="2"/>
      <c r="Z8" s="2"/>
      <c r="AB8" t="s">
        <v>328</v>
      </c>
      <c r="AC8" s="31">
        <f>P8*100/C8</f>
        <v>100.00000000000001</v>
      </c>
      <c r="AD8" s="31">
        <f t="shared" ref="AD8:AH23" si="0">Q8*100/D8</f>
        <v>96.966982814670743</v>
      </c>
      <c r="AE8" s="31">
        <f t="shared" si="0"/>
        <v>91.249887012599558</v>
      </c>
      <c r="AF8" s="31">
        <f t="shared" si="0"/>
        <v>91.275465510064649</v>
      </c>
      <c r="AG8" s="31">
        <f t="shared" si="0"/>
        <v>92.330379359638727</v>
      </c>
      <c r="AH8" s="31">
        <f t="shared" si="0"/>
        <v>93.26636190505377</v>
      </c>
      <c r="AO8" t="s">
        <v>328</v>
      </c>
      <c r="AP8" s="2">
        <v>0</v>
      </c>
      <c r="AQ8" s="2"/>
      <c r="AR8" s="2">
        <v>345939</v>
      </c>
      <c r="AS8" s="2">
        <v>434862</v>
      </c>
      <c r="AT8" s="2">
        <v>300185</v>
      </c>
      <c r="AU8" s="2">
        <v>162417.18181818182</v>
      </c>
      <c r="AV8" s="2"/>
      <c r="AW8" s="2"/>
      <c r="AX8" s="2"/>
      <c r="AY8" s="2"/>
      <c r="AZ8" s="2"/>
      <c r="BB8" t="s">
        <v>328</v>
      </c>
      <c r="BC8" s="2">
        <f>P8-AP8</f>
        <v>2598955.9499999997</v>
      </c>
      <c r="BD8" s="2"/>
      <c r="BE8" s="2">
        <f t="shared" ref="BE8:BH23" si="1">R8-AR8</f>
        <v>2084719.9</v>
      </c>
      <c r="BF8" s="2">
        <f t="shared" si="1"/>
        <v>2022779.5</v>
      </c>
      <c r="BG8" s="2">
        <f t="shared" si="1"/>
        <v>2152644.16</v>
      </c>
      <c r="BH8" s="2">
        <f t="shared" si="1"/>
        <v>2302149.7981818183</v>
      </c>
      <c r="BN8" t="s">
        <v>353</v>
      </c>
      <c r="BO8" t="s">
        <v>328</v>
      </c>
      <c r="BP8" s="5">
        <f>BC8*100/C8</f>
        <v>100.00000000000001</v>
      </c>
      <c r="BQ8" s="5"/>
      <c r="BR8" s="5">
        <f t="shared" ref="BR8:BU23" si="2">BE8*100/E8</f>
        <v>78.262916827991717</v>
      </c>
      <c r="BS8" s="5">
        <f t="shared" si="2"/>
        <v>75.124927898033874</v>
      </c>
      <c r="BT8" s="5">
        <f t="shared" si="2"/>
        <v>81.030695150049041</v>
      </c>
      <c r="BU8" s="5">
        <f t="shared" si="2"/>
        <v>87.120024726157766</v>
      </c>
    </row>
    <row r="9" spans="1:78">
      <c r="B9" t="s">
        <v>329</v>
      </c>
      <c r="C9" s="2">
        <v>474604.85000000003</v>
      </c>
      <c r="D9" s="2">
        <v>478565.14490466361</v>
      </c>
      <c r="E9" s="2">
        <v>481957.66681239044</v>
      </c>
      <c r="F9" s="2">
        <v>494782.32072058588</v>
      </c>
      <c r="G9" s="2">
        <v>501618.49540617573</v>
      </c>
      <c r="H9" s="2">
        <v>500884.99496547913</v>
      </c>
      <c r="I9" s="2">
        <v>494773.24977886421</v>
      </c>
      <c r="J9" s="2">
        <v>490009.69775908341</v>
      </c>
      <c r="K9" s="2">
        <v>491507.2783191526</v>
      </c>
      <c r="L9" s="2">
        <v>489799.75848359481</v>
      </c>
      <c r="M9" s="2">
        <v>490875.95724922337</v>
      </c>
      <c r="N9" s="2"/>
      <c r="O9" t="s">
        <v>329</v>
      </c>
      <c r="P9" s="2">
        <v>474604.85000000003</v>
      </c>
      <c r="Q9" s="2">
        <v>467455.44</v>
      </c>
      <c r="R9" s="2">
        <v>455279.75000000006</v>
      </c>
      <c r="S9" s="2">
        <v>464819.5</v>
      </c>
      <c r="T9" s="2">
        <v>470057.34</v>
      </c>
      <c r="U9" s="2">
        <v>473448.02999999997</v>
      </c>
      <c r="V9" s="2"/>
      <c r="W9" s="2"/>
      <c r="X9" s="2"/>
      <c r="Y9" s="2"/>
      <c r="Z9" s="2"/>
      <c r="AB9" t="s">
        <v>329</v>
      </c>
      <c r="AC9" s="31">
        <f t="shared" ref="AC9:AC27" si="3">P9*100/C9</f>
        <v>99.999999999999986</v>
      </c>
      <c r="AD9" s="31">
        <f t="shared" si="0"/>
        <v>97.67853864349506</v>
      </c>
      <c r="AE9" s="31">
        <f t="shared" si="0"/>
        <v>94.464676329596571</v>
      </c>
      <c r="AF9" s="31">
        <f t="shared" si="0"/>
        <v>93.944241848223484</v>
      </c>
      <c r="AG9" s="31">
        <f t="shared" si="0"/>
        <v>93.708135625936265</v>
      </c>
      <c r="AH9" s="31">
        <f t="shared" si="0"/>
        <v>94.522302476365837</v>
      </c>
      <c r="AO9" t="s">
        <v>329</v>
      </c>
      <c r="AP9" s="2">
        <v>0</v>
      </c>
      <c r="AQ9" s="2"/>
      <c r="AR9" s="2">
        <v>53594</v>
      </c>
      <c r="AS9" s="2">
        <v>79788</v>
      </c>
      <c r="AT9" s="2">
        <v>52806</v>
      </c>
      <c r="AU9" s="2">
        <v>25584.636363636364</v>
      </c>
      <c r="AV9" s="2"/>
      <c r="AW9" s="2"/>
      <c r="AX9" s="2"/>
      <c r="AY9" s="2"/>
      <c r="AZ9" s="2"/>
      <c r="BB9" t="s">
        <v>329</v>
      </c>
      <c r="BC9" s="2">
        <f t="shared" ref="BC9:BC27" si="4">P9-AP9</f>
        <v>474604.85000000003</v>
      </c>
      <c r="BD9" s="2"/>
      <c r="BE9" s="2">
        <f t="shared" si="1"/>
        <v>401685.75000000006</v>
      </c>
      <c r="BF9" s="2">
        <f t="shared" si="1"/>
        <v>385031.5</v>
      </c>
      <c r="BG9" s="2">
        <f t="shared" si="1"/>
        <v>417251.34</v>
      </c>
      <c r="BH9" s="2">
        <f t="shared" si="1"/>
        <v>447863.39363636362</v>
      </c>
      <c r="BN9" t="s">
        <v>354</v>
      </c>
      <c r="BO9" t="s">
        <v>329</v>
      </c>
      <c r="BP9" s="5">
        <f t="shared" ref="BP9:BP27" si="5">BC9*100/C9</f>
        <v>99.999999999999986</v>
      </c>
      <c r="BQ9" s="5"/>
      <c r="BR9" s="5">
        <f t="shared" si="2"/>
        <v>83.344612537590891</v>
      </c>
      <c r="BS9" s="5">
        <f t="shared" si="2"/>
        <v>77.818362515308124</v>
      </c>
      <c r="BT9" s="5">
        <f t="shared" si="2"/>
        <v>83.181011828947604</v>
      </c>
      <c r="BU9" s="5">
        <f t="shared" si="2"/>
        <v>89.414416111073606</v>
      </c>
    </row>
    <row r="10" spans="1:78">
      <c r="B10" t="s">
        <v>330</v>
      </c>
      <c r="C10" s="2">
        <v>289803.25</v>
      </c>
      <c r="D10" s="2">
        <v>291506.7907447443</v>
      </c>
      <c r="E10" s="2">
        <v>294358.58478878456</v>
      </c>
      <c r="F10" s="2">
        <v>296827.8238162974</v>
      </c>
      <c r="G10" s="2">
        <v>298230.383552254</v>
      </c>
      <c r="H10" s="2">
        <v>302542.26409737562</v>
      </c>
      <c r="I10" s="2">
        <v>304390.078155572</v>
      </c>
      <c r="J10" s="2">
        <v>297992.30469390785</v>
      </c>
      <c r="K10" s="2">
        <v>299609.9812648957</v>
      </c>
      <c r="L10" s="2">
        <v>298653.97405744402</v>
      </c>
      <c r="M10" s="2">
        <v>298169.11430188036</v>
      </c>
      <c r="N10" s="2"/>
      <c r="O10" t="s">
        <v>330</v>
      </c>
      <c r="P10" s="2">
        <v>289803.25</v>
      </c>
      <c r="Q10" s="2">
        <v>286522.47000000003</v>
      </c>
      <c r="R10" s="2">
        <v>278688.00000000006</v>
      </c>
      <c r="S10" s="2">
        <v>278240.55</v>
      </c>
      <c r="T10" s="2">
        <v>280523.98</v>
      </c>
      <c r="U10" s="2">
        <v>287221.89999999997</v>
      </c>
      <c r="V10" s="2"/>
      <c r="W10" s="2"/>
      <c r="X10" s="2"/>
      <c r="Y10" s="2"/>
      <c r="Z10" s="2"/>
      <c r="AB10" t="s">
        <v>330</v>
      </c>
      <c r="AC10" s="31">
        <f t="shared" si="3"/>
        <v>100</v>
      </c>
      <c r="AD10" s="31">
        <f t="shared" si="0"/>
        <v>98.290152784430759</v>
      </c>
      <c r="AE10" s="31">
        <f t="shared" si="0"/>
        <v>94.676362233488504</v>
      </c>
      <c r="AF10" s="31">
        <f t="shared" si="0"/>
        <v>93.738028471414182</v>
      </c>
      <c r="AG10" s="31">
        <f t="shared" si="0"/>
        <v>94.062843852007589</v>
      </c>
      <c r="AH10" s="31">
        <f t="shared" si="0"/>
        <v>94.936124331890142</v>
      </c>
      <c r="AO10" t="s">
        <v>330</v>
      </c>
      <c r="AP10" s="2">
        <v>0</v>
      </c>
      <c r="AQ10" s="2"/>
      <c r="AR10" s="2">
        <v>39427</v>
      </c>
      <c r="AS10" s="2">
        <v>53414</v>
      </c>
      <c r="AT10" s="2">
        <v>36003</v>
      </c>
      <c r="AU10" s="2">
        <v>18712.636363636364</v>
      </c>
      <c r="AV10" s="2"/>
      <c r="AW10" s="2"/>
      <c r="AX10" s="2"/>
      <c r="AY10" s="2"/>
      <c r="AZ10" s="2"/>
      <c r="BB10" t="s">
        <v>330</v>
      </c>
      <c r="BC10" s="2">
        <f t="shared" si="4"/>
        <v>289803.25</v>
      </c>
      <c r="BD10" s="2"/>
      <c r="BE10" s="2">
        <f t="shared" si="1"/>
        <v>239261.00000000006</v>
      </c>
      <c r="BF10" s="2">
        <f t="shared" si="1"/>
        <v>224826.55</v>
      </c>
      <c r="BG10" s="2">
        <f t="shared" si="1"/>
        <v>244520.97999999998</v>
      </c>
      <c r="BH10" s="2">
        <f t="shared" si="1"/>
        <v>268509.26363636361</v>
      </c>
      <c r="BN10" t="s">
        <v>355</v>
      </c>
      <c r="BO10" t="s">
        <v>330</v>
      </c>
      <c r="BP10" s="5">
        <f t="shared" si="5"/>
        <v>100</v>
      </c>
      <c r="BQ10" s="5"/>
      <c r="BR10" s="5">
        <f t="shared" si="2"/>
        <v>81.282154611417411</v>
      </c>
      <c r="BS10" s="5">
        <f t="shared" si="2"/>
        <v>75.743084697862429</v>
      </c>
      <c r="BT10" s="5">
        <f t="shared" si="2"/>
        <v>81.990633243831311</v>
      </c>
      <c r="BU10" s="5">
        <f t="shared" si="2"/>
        <v>88.750993001738678</v>
      </c>
    </row>
    <row r="11" spans="1:78">
      <c r="B11" t="s">
        <v>331</v>
      </c>
      <c r="C11" s="2">
        <v>351161.64999999997</v>
      </c>
      <c r="D11" s="2">
        <v>373982.81062358065</v>
      </c>
      <c r="E11" s="2">
        <v>418547.51875345461</v>
      </c>
      <c r="F11" s="2">
        <v>468737.65792819404</v>
      </c>
      <c r="G11" s="2">
        <v>490757.46323447861</v>
      </c>
      <c r="H11" s="2">
        <v>501973.15931694291</v>
      </c>
      <c r="I11" s="2">
        <v>499172.37111863092</v>
      </c>
      <c r="J11" s="2">
        <v>484971.33147777338</v>
      </c>
      <c r="K11" s="2">
        <v>447004.29166314763</v>
      </c>
      <c r="L11" s="2">
        <v>366775.55066992017</v>
      </c>
      <c r="M11" s="2">
        <v>351155.63288642315</v>
      </c>
      <c r="N11" s="2"/>
      <c r="O11" t="s">
        <v>331</v>
      </c>
      <c r="P11" s="2">
        <v>351161.64999999997</v>
      </c>
      <c r="Q11" s="2">
        <v>360340.93000000005</v>
      </c>
      <c r="R11" s="2">
        <v>370556.6</v>
      </c>
      <c r="S11" s="2">
        <v>395828.39999999997</v>
      </c>
      <c r="T11" s="2">
        <v>402655.51999999996</v>
      </c>
      <c r="U11" s="2">
        <v>413078.14999999997</v>
      </c>
      <c r="V11" s="2"/>
      <c r="W11" s="2"/>
      <c r="X11" s="2"/>
      <c r="Y11" s="2"/>
      <c r="Z11" s="2"/>
      <c r="AB11" t="s">
        <v>331</v>
      </c>
      <c r="AC11" s="31">
        <f t="shared" si="3"/>
        <v>100.00000000000001</v>
      </c>
      <c r="AD11" s="31">
        <f t="shared" si="0"/>
        <v>96.352270683020421</v>
      </c>
      <c r="AE11" s="31">
        <f t="shared" si="0"/>
        <v>88.533937819919643</v>
      </c>
      <c r="AF11" s="31">
        <f t="shared" si="0"/>
        <v>84.44561543221198</v>
      </c>
      <c r="AG11" s="31">
        <f t="shared" si="0"/>
        <v>82.047762930834011</v>
      </c>
      <c r="AH11" s="31">
        <f t="shared" si="0"/>
        <v>82.290883951264192</v>
      </c>
      <c r="AO11" t="s">
        <v>331</v>
      </c>
      <c r="AP11" s="2">
        <v>0</v>
      </c>
      <c r="AQ11" s="2"/>
      <c r="AR11" s="2">
        <v>87588</v>
      </c>
      <c r="AS11" s="2">
        <v>152286</v>
      </c>
      <c r="AT11" s="2">
        <v>135347</v>
      </c>
      <c r="AU11" s="2">
        <v>101604.59090909091</v>
      </c>
      <c r="AV11" s="2"/>
      <c r="AW11" s="2"/>
      <c r="AX11" s="2"/>
      <c r="AY11" s="2"/>
      <c r="AZ11" s="2"/>
      <c r="BB11" t="s">
        <v>331</v>
      </c>
      <c r="BC11" s="2">
        <f t="shared" si="4"/>
        <v>351161.64999999997</v>
      </c>
      <c r="BD11" s="2"/>
      <c r="BE11" s="2">
        <f t="shared" si="1"/>
        <v>282968.59999999998</v>
      </c>
      <c r="BF11" s="2">
        <f t="shared" si="1"/>
        <v>243542.39999999997</v>
      </c>
      <c r="BG11" s="2">
        <f t="shared" si="1"/>
        <v>267308.51999999996</v>
      </c>
      <c r="BH11" s="2">
        <f t="shared" si="1"/>
        <v>311473.55909090908</v>
      </c>
      <c r="BN11" t="s">
        <v>356</v>
      </c>
      <c r="BO11" t="s">
        <v>331</v>
      </c>
      <c r="BP11" s="5">
        <f t="shared" si="5"/>
        <v>100.00000000000001</v>
      </c>
      <c r="BQ11" s="5"/>
      <c r="BR11" s="5">
        <f t="shared" si="2"/>
        <v>67.607281687574073</v>
      </c>
      <c r="BS11" s="5">
        <f t="shared" si="2"/>
        <v>51.957080017093112</v>
      </c>
      <c r="BT11" s="5">
        <f t="shared" si="2"/>
        <v>54.468559324238505</v>
      </c>
      <c r="BU11" s="5">
        <f t="shared" si="2"/>
        <v>62.049843365080498</v>
      </c>
    </row>
    <row r="12" spans="1:78">
      <c r="B12" t="s">
        <v>332</v>
      </c>
      <c r="C12" s="2">
        <v>688377.3</v>
      </c>
      <c r="D12" s="2">
        <v>693225.6957585566</v>
      </c>
      <c r="E12" s="2">
        <v>693688.17993519362</v>
      </c>
      <c r="F12" s="2">
        <v>692838.203526236</v>
      </c>
      <c r="G12" s="2">
        <v>693709.65988674155</v>
      </c>
      <c r="H12" s="2">
        <v>689326.21621414903</v>
      </c>
      <c r="I12" s="2">
        <v>689376.62046924699</v>
      </c>
      <c r="J12" s="2">
        <v>697800.25514189526</v>
      </c>
      <c r="K12" s="2">
        <v>702377.9222629047</v>
      </c>
      <c r="L12" s="2">
        <v>706270.75977974152</v>
      </c>
      <c r="M12" s="2">
        <v>708622.05785182782</v>
      </c>
      <c r="N12" s="2"/>
      <c r="O12" t="s">
        <v>332</v>
      </c>
      <c r="P12" s="2">
        <v>688377.3</v>
      </c>
      <c r="Q12" s="2">
        <v>668730.21000000008</v>
      </c>
      <c r="R12" s="2">
        <v>632246.55000000005</v>
      </c>
      <c r="S12" s="2">
        <v>631665.1</v>
      </c>
      <c r="T12" s="2">
        <v>635255.98</v>
      </c>
      <c r="U12" s="2">
        <v>632640.59</v>
      </c>
      <c r="V12" s="2"/>
      <c r="W12" s="2"/>
      <c r="X12" s="2"/>
      <c r="Y12" s="2"/>
      <c r="Z12" s="2"/>
      <c r="AB12" t="s">
        <v>332</v>
      </c>
      <c r="AC12" s="31">
        <f t="shared" si="3"/>
        <v>100</v>
      </c>
      <c r="AD12" s="31">
        <f t="shared" si="0"/>
        <v>96.46644867487889</v>
      </c>
      <c r="AE12" s="31">
        <f t="shared" si="0"/>
        <v>91.142759569446085</v>
      </c>
      <c r="AF12" s="31">
        <f t="shared" si="0"/>
        <v>91.170650923275829</v>
      </c>
      <c r="AG12" s="31">
        <f t="shared" si="0"/>
        <v>91.573754372069004</v>
      </c>
      <c r="AH12" s="31">
        <f t="shared" si="0"/>
        <v>91.776661777717905</v>
      </c>
      <c r="AO12" t="s">
        <v>332</v>
      </c>
      <c r="AP12" s="2">
        <v>0</v>
      </c>
      <c r="AQ12" s="2"/>
      <c r="AR12" s="2">
        <v>167547</v>
      </c>
      <c r="AS12" s="2">
        <v>220028</v>
      </c>
      <c r="AT12" s="2">
        <v>178228</v>
      </c>
      <c r="AU12" s="2">
        <v>133339.36363636365</v>
      </c>
      <c r="AV12" s="2"/>
      <c r="AW12" s="2"/>
      <c r="AX12" s="2"/>
      <c r="AY12" s="2"/>
      <c r="AZ12" s="2"/>
      <c r="BB12" t="s">
        <v>332</v>
      </c>
      <c r="BC12" s="2">
        <f t="shared" si="4"/>
        <v>688377.3</v>
      </c>
      <c r="BD12" s="2"/>
      <c r="BE12" s="2">
        <f t="shared" si="1"/>
        <v>464699.55000000005</v>
      </c>
      <c r="BF12" s="2">
        <f t="shared" si="1"/>
        <v>411637.1</v>
      </c>
      <c r="BG12" s="2">
        <f t="shared" si="1"/>
        <v>457027.98</v>
      </c>
      <c r="BH12" s="2">
        <f t="shared" si="1"/>
        <v>499301.22636363632</v>
      </c>
      <c r="BN12" t="s">
        <v>357</v>
      </c>
      <c r="BO12" t="s">
        <v>332</v>
      </c>
      <c r="BP12" s="5">
        <f t="shared" si="5"/>
        <v>100</v>
      </c>
      <c r="BQ12" s="5"/>
      <c r="BR12" s="5">
        <f t="shared" si="2"/>
        <v>66.989688370272319</v>
      </c>
      <c r="BS12" s="5">
        <f t="shared" si="2"/>
        <v>59.413164271968782</v>
      </c>
      <c r="BT12" s="5">
        <f t="shared" si="2"/>
        <v>65.881737912459897</v>
      </c>
      <c r="BU12" s="5">
        <f t="shared" si="2"/>
        <v>72.433227493631449</v>
      </c>
    </row>
    <row r="13" spans="1:78">
      <c r="B13" t="s">
        <v>333</v>
      </c>
      <c r="C13" s="2">
        <v>175027.65</v>
      </c>
      <c r="D13" s="2">
        <v>177280.57356370683</v>
      </c>
      <c r="E13" s="2">
        <v>180148.10879545391</v>
      </c>
      <c r="F13" s="2">
        <v>181618.55672747002</v>
      </c>
      <c r="G13" s="2">
        <v>183918.6598326423</v>
      </c>
      <c r="H13" s="2">
        <v>190095.58385722074</v>
      </c>
      <c r="I13" s="2">
        <v>191151.53391336571</v>
      </c>
      <c r="J13" s="2">
        <v>185276.50125479256</v>
      </c>
      <c r="K13" s="2">
        <v>184306.29658936075</v>
      </c>
      <c r="L13" s="2">
        <v>183377.26454845304</v>
      </c>
      <c r="M13" s="2">
        <v>182717.24553399693</v>
      </c>
      <c r="N13" s="2"/>
      <c r="O13" t="s">
        <v>333</v>
      </c>
      <c r="P13" s="2">
        <v>175027.65</v>
      </c>
      <c r="Q13" s="2">
        <v>172970.16999999998</v>
      </c>
      <c r="R13" s="2">
        <v>167449.70000000001</v>
      </c>
      <c r="S13" s="2">
        <v>168561</v>
      </c>
      <c r="T13" s="2">
        <v>168625.38999999998</v>
      </c>
      <c r="U13" s="2">
        <v>176635.5</v>
      </c>
      <c r="V13" s="2"/>
      <c r="W13" s="2"/>
      <c r="X13" s="2"/>
      <c r="Y13" s="2"/>
      <c r="Z13" s="2"/>
      <c r="AB13" t="s">
        <v>333</v>
      </c>
      <c r="AC13" s="31">
        <f t="shared" si="3"/>
        <v>100</v>
      </c>
      <c r="AD13" s="31">
        <f t="shared" si="0"/>
        <v>97.568597913996555</v>
      </c>
      <c r="AE13" s="31">
        <f t="shared" si="0"/>
        <v>92.951128446276343</v>
      </c>
      <c r="AF13" s="31">
        <f t="shared" si="0"/>
        <v>92.810450119883015</v>
      </c>
      <c r="AG13" s="31">
        <f t="shared" si="0"/>
        <v>91.684764424361035</v>
      </c>
      <c r="AH13" s="31">
        <f t="shared" si="0"/>
        <v>92.919307443075326</v>
      </c>
      <c r="AO13" t="s">
        <v>333</v>
      </c>
      <c r="AP13" s="2">
        <v>0</v>
      </c>
      <c r="AQ13" s="2"/>
      <c r="AR13" s="2">
        <v>23754</v>
      </c>
      <c r="AS13" s="2">
        <v>32042</v>
      </c>
      <c r="AT13" s="2">
        <v>21110</v>
      </c>
      <c r="AU13" s="2">
        <v>10133.09090909091</v>
      </c>
      <c r="AV13" s="2"/>
      <c r="AW13" s="2"/>
      <c r="AX13" s="2"/>
      <c r="AY13" s="2"/>
      <c r="AZ13" s="2"/>
      <c r="BB13" t="s">
        <v>333</v>
      </c>
      <c r="BC13" s="2">
        <f t="shared" si="4"/>
        <v>175027.65</v>
      </c>
      <c r="BD13" s="2"/>
      <c r="BE13" s="2">
        <f t="shared" si="1"/>
        <v>143695.70000000001</v>
      </c>
      <c r="BF13" s="2">
        <f t="shared" si="1"/>
        <v>136519</v>
      </c>
      <c r="BG13" s="2">
        <f t="shared" si="1"/>
        <v>147515.38999999998</v>
      </c>
      <c r="BH13" s="2">
        <f t="shared" si="1"/>
        <v>166502.40909090909</v>
      </c>
      <c r="BN13" t="s">
        <v>358</v>
      </c>
      <c r="BO13" t="s">
        <v>333</v>
      </c>
      <c r="BP13" s="5">
        <f t="shared" si="5"/>
        <v>100</v>
      </c>
      <c r="BQ13" s="5"/>
      <c r="BR13" s="5">
        <f t="shared" si="2"/>
        <v>79.76531142114672</v>
      </c>
      <c r="BS13" s="5">
        <f t="shared" si="2"/>
        <v>75.167979781303558</v>
      </c>
      <c r="BT13" s="5">
        <f t="shared" si="2"/>
        <v>80.206864346571663</v>
      </c>
      <c r="BU13" s="5">
        <f t="shared" si="2"/>
        <v>87.588783343840163</v>
      </c>
    </row>
    <row r="14" spans="1:78">
      <c r="B14" t="s">
        <v>334</v>
      </c>
      <c r="C14" s="2">
        <v>723106.45000000007</v>
      </c>
      <c r="D14" s="2">
        <v>727582.65977976157</v>
      </c>
      <c r="E14" s="2">
        <v>731752.45883477491</v>
      </c>
      <c r="F14" s="2">
        <v>738251.85520543868</v>
      </c>
      <c r="G14" s="2">
        <v>745913.4136670772</v>
      </c>
      <c r="H14" s="2">
        <v>755632.47980948456</v>
      </c>
      <c r="I14" s="2">
        <v>752474.46201326232</v>
      </c>
      <c r="J14" s="2">
        <v>750726.91096025077</v>
      </c>
      <c r="K14" s="2">
        <v>755301.22744331404</v>
      </c>
      <c r="L14" s="2">
        <v>746017.09830949572</v>
      </c>
      <c r="M14" s="2">
        <v>743314.73412998521</v>
      </c>
      <c r="N14" s="2"/>
      <c r="O14" t="s">
        <v>334</v>
      </c>
      <c r="P14" s="2">
        <v>723106.45</v>
      </c>
      <c r="Q14" s="2">
        <v>714434.89000000013</v>
      </c>
      <c r="R14" s="2">
        <v>694355.90000000014</v>
      </c>
      <c r="S14" s="2">
        <v>694556.4</v>
      </c>
      <c r="T14" s="2">
        <v>702079.99</v>
      </c>
      <c r="U14" s="2">
        <v>717565.84</v>
      </c>
      <c r="V14" s="2"/>
      <c r="W14" s="2"/>
      <c r="X14" s="2"/>
      <c r="Y14" s="2"/>
      <c r="Z14" s="2"/>
      <c r="AB14" t="s">
        <v>334</v>
      </c>
      <c r="AC14" s="31">
        <f t="shared" si="3"/>
        <v>99.999999999999986</v>
      </c>
      <c r="AD14" s="31">
        <f t="shared" si="0"/>
        <v>98.192951741903627</v>
      </c>
      <c r="AE14" s="31">
        <f t="shared" si="0"/>
        <v>94.889452248056102</v>
      </c>
      <c r="AF14" s="31">
        <f t="shared" si="0"/>
        <v>94.081226495085573</v>
      </c>
      <c r="AG14" s="31">
        <f t="shared" si="0"/>
        <v>94.123523875032319</v>
      </c>
      <c r="AH14" s="31">
        <f t="shared" si="0"/>
        <v>94.962281158284483</v>
      </c>
      <c r="AO14" t="s">
        <v>334</v>
      </c>
      <c r="AP14" s="2">
        <v>0</v>
      </c>
      <c r="AQ14" s="2"/>
      <c r="AR14" s="2">
        <v>98231</v>
      </c>
      <c r="AS14" s="2">
        <v>131080</v>
      </c>
      <c r="AT14" s="2">
        <v>94709</v>
      </c>
      <c r="AU14" s="2">
        <v>48769.681818181816</v>
      </c>
      <c r="AV14" s="2"/>
      <c r="AW14" s="2"/>
      <c r="AX14" s="2"/>
      <c r="AY14" s="2"/>
      <c r="AZ14" s="2"/>
      <c r="BB14" t="s">
        <v>334</v>
      </c>
      <c r="BC14" s="2">
        <f t="shared" si="4"/>
        <v>723106.45</v>
      </c>
      <c r="BD14" s="2"/>
      <c r="BE14" s="2">
        <f t="shared" si="1"/>
        <v>596124.90000000014</v>
      </c>
      <c r="BF14" s="2">
        <f t="shared" si="1"/>
        <v>563476.4</v>
      </c>
      <c r="BG14" s="2">
        <f t="shared" si="1"/>
        <v>607370.99</v>
      </c>
      <c r="BH14" s="2">
        <f t="shared" si="1"/>
        <v>668796.1581818182</v>
      </c>
      <c r="BN14" t="s">
        <v>359</v>
      </c>
      <c r="BO14" t="s">
        <v>334</v>
      </c>
      <c r="BP14" s="5">
        <f t="shared" si="5"/>
        <v>99.999999999999986</v>
      </c>
      <c r="BQ14" s="5"/>
      <c r="BR14" s="5">
        <f t="shared" si="2"/>
        <v>81.465377096136464</v>
      </c>
      <c r="BS14" s="5">
        <f t="shared" si="2"/>
        <v>76.325768235719138</v>
      </c>
      <c r="BT14" s="5">
        <f t="shared" si="2"/>
        <v>81.426473753036348</v>
      </c>
      <c r="BU14" s="5">
        <f t="shared" si="2"/>
        <v>88.508127436560144</v>
      </c>
    </row>
    <row r="15" spans="1:78">
      <c r="B15" t="s">
        <v>335</v>
      </c>
      <c r="C15" s="2">
        <v>556022.4</v>
      </c>
      <c r="D15" s="2">
        <v>555475.4631138962</v>
      </c>
      <c r="E15" s="2">
        <v>555362.95857925119</v>
      </c>
      <c r="F15" s="2">
        <v>560668.16657684313</v>
      </c>
      <c r="G15" s="2">
        <v>570975.76577869558</v>
      </c>
      <c r="H15" s="2">
        <v>575263.31177584303</v>
      </c>
      <c r="I15" s="2">
        <v>567051.30902578845</v>
      </c>
      <c r="J15" s="2">
        <v>574602.6481384763</v>
      </c>
      <c r="K15" s="2">
        <v>569140.63277907553</v>
      </c>
      <c r="L15" s="2">
        <v>568032.49644600274</v>
      </c>
      <c r="M15" s="2">
        <v>570561.0606095104</v>
      </c>
      <c r="N15" s="2"/>
      <c r="O15" t="s">
        <v>335</v>
      </c>
      <c r="P15" s="2">
        <v>556022.4</v>
      </c>
      <c r="Q15" s="2">
        <v>545892.95000000007</v>
      </c>
      <c r="R15" s="2">
        <v>528378.4</v>
      </c>
      <c r="S15" s="2">
        <v>537809.5</v>
      </c>
      <c r="T15" s="2">
        <v>551644.03</v>
      </c>
      <c r="U15" s="2">
        <v>556961.69000000006</v>
      </c>
      <c r="V15" s="2"/>
      <c r="W15" s="2"/>
      <c r="X15" s="2"/>
      <c r="Y15" s="2"/>
      <c r="Z15" s="2"/>
      <c r="AB15" t="s">
        <v>335</v>
      </c>
      <c r="AC15" s="31">
        <f t="shared" si="3"/>
        <v>100</v>
      </c>
      <c r="AD15" s="31">
        <f t="shared" si="0"/>
        <v>98.274898937897589</v>
      </c>
      <c r="AE15" s="31">
        <f t="shared" si="0"/>
        <v>95.141094996993672</v>
      </c>
      <c r="AF15" s="31">
        <f t="shared" si="0"/>
        <v>95.922959793418158</v>
      </c>
      <c r="AG15" s="31">
        <f t="shared" si="0"/>
        <v>96.614263347529118</v>
      </c>
      <c r="AH15" s="31">
        <f t="shared" si="0"/>
        <v>96.818566141590765</v>
      </c>
      <c r="AO15" t="s">
        <v>335</v>
      </c>
      <c r="AP15" s="2">
        <v>0</v>
      </c>
      <c r="AQ15" s="2"/>
      <c r="AR15" s="2">
        <v>73362</v>
      </c>
      <c r="AS15" s="2">
        <v>88720</v>
      </c>
      <c r="AT15" s="2">
        <v>58682</v>
      </c>
      <c r="AU15" s="2">
        <v>30536.090909090908</v>
      </c>
      <c r="AV15" s="2"/>
      <c r="AW15" s="2"/>
      <c r="AX15" s="2"/>
      <c r="AY15" s="2"/>
      <c r="AZ15" s="2"/>
      <c r="BB15" t="s">
        <v>335</v>
      </c>
      <c r="BC15" s="2">
        <f t="shared" si="4"/>
        <v>556022.4</v>
      </c>
      <c r="BD15" s="2"/>
      <c r="BE15" s="2">
        <f t="shared" si="1"/>
        <v>455016.4</v>
      </c>
      <c r="BF15" s="2">
        <f t="shared" si="1"/>
        <v>449089.5</v>
      </c>
      <c r="BG15" s="2">
        <f t="shared" si="1"/>
        <v>492962.03</v>
      </c>
      <c r="BH15" s="2">
        <f t="shared" si="1"/>
        <v>526425.59909090912</v>
      </c>
      <c r="BN15" t="s">
        <v>360</v>
      </c>
      <c r="BO15" t="s">
        <v>335</v>
      </c>
      <c r="BP15" s="5">
        <f t="shared" si="5"/>
        <v>100</v>
      </c>
      <c r="BQ15" s="5"/>
      <c r="BR15" s="5">
        <f t="shared" si="2"/>
        <v>81.931355516406555</v>
      </c>
      <c r="BS15" s="5">
        <f t="shared" si="2"/>
        <v>80.098983101165501</v>
      </c>
      <c r="BT15" s="5">
        <f t="shared" si="2"/>
        <v>86.336769359676651</v>
      </c>
      <c r="BU15" s="5">
        <f t="shared" si="2"/>
        <v>91.510372435507591</v>
      </c>
    </row>
    <row r="16" spans="1:78">
      <c r="B16" t="s">
        <v>336</v>
      </c>
      <c r="C16" s="2">
        <v>2892076.7999999993</v>
      </c>
      <c r="D16" s="2">
        <v>2915899.2189760939</v>
      </c>
      <c r="E16" s="2">
        <v>2948371.5637448602</v>
      </c>
      <c r="F16" s="2">
        <v>2983148.4473630972</v>
      </c>
      <c r="G16" s="2">
        <v>3011032.2202961827</v>
      </c>
      <c r="H16" s="2">
        <v>3025149.6149270451</v>
      </c>
      <c r="I16" s="2">
        <v>2963270.271533675</v>
      </c>
      <c r="J16" s="2">
        <v>2967144.8396113962</v>
      </c>
      <c r="K16" s="2">
        <v>2975983.4173066989</v>
      </c>
      <c r="L16" s="2">
        <v>2969353.2629625588</v>
      </c>
      <c r="M16" s="2">
        <v>2965634.9921857151</v>
      </c>
      <c r="N16" s="2"/>
      <c r="O16" t="s">
        <v>336</v>
      </c>
      <c r="P16" s="2">
        <v>2892076.8</v>
      </c>
      <c r="Q16" s="2">
        <v>2852099.52</v>
      </c>
      <c r="R16" s="2">
        <v>2769134.55</v>
      </c>
      <c r="S16" s="2">
        <v>2773562.5999999996</v>
      </c>
      <c r="T16" s="2">
        <v>2785364.2500000005</v>
      </c>
      <c r="U16" s="2">
        <v>2816539.1000000006</v>
      </c>
      <c r="V16" s="2"/>
      <c r="W16" s="2"/>
      <c r="X16" s="2"/>
      <c r="Y16" s="2"/>
      <c r="Z16" s="2"/>
      <c r="AB16" t="s">
        <v>336</v>
      </c>
      <c r="AC16" s="31">
        <f t="shared" si="3"/>
        <v>100.00000000000003</v>
      </c>
      <c r="AD16" s="31">
        <f t="shared" si="0"/>
        <v>97.812006033648274</v>
      </c>
      <c r="AE16" s="31">
        <f t="shared" si="0"/>
        <v>93.920813239793858</v>
      </c>
      <c r="AF16" s="31">
        <f t="shared" si="0"/>
        <v>92.974340665200302</v>
      </c>
      <c r="AG16" s="31">
        <f t="shared" si="0"/>
        <v>92.505295400858117</v>
      </c>
      <c r="AH16" s="31">
        <f t="shared" si="0"/>
        <v>93.104125696868209</v>
      </c>
      <c r="AO16" t="s">
        <v>336</v>
      </c>
      <c r="AP16" s="2">
        <v>0</v>
      </c>
      <c r="AQ16" s="2"/>
      <c r="AR16" s="2">
        <v>462851</v>
      </c>
      <c r="AS16" s="2">
        <v>646905</v>
      </c>
      <c r="AT16" s="2">
        <v>487887</v>
      </c>
      <c r="AU16" s="2">
        <v>273236.81818181818</v>
      </c>
      <c r="AV16" s="2"/>
      <c r="AW16" s="2"/>
      <c r="AX16" s="2"/>
      <c r="AY16" s="2"/>
      <c r="AZ16" s="2"/>
      <c r="BB16" t="s">
        <v>336</v>
      </c>
      <c r="BC16" s="2">
        <f t="shared" si="4"/>
        <v>2892076.8</v>
      </c>
      <c r="BD16" s="2"/>
      <c r="BE16" s="2">
        <f t="shared" si="1"/>
        <v>2306283.5499999998</v>
      </c>
      <c r="BF16" s="2">
        <f t="shared" si="1"/>
        <v>2126657.5999999996</v>
      </c>
      <c r="BG16" s="2">
        <f t="shared" si="1"/>
        <v>2297477.2500000005</v>
      </c>
      <c r="BH16" s="2">
        <f t="shared" si="1"/>
        <v>2543302.2818181822</v>
      </c>
      <c r="BN16" t="s">
        <v>361</v>
      </c>
      <c r="BO16" t="s">
        <v>336</v>
      </c>
      <c r="BP16" s="5">
        <f t="shared" si="5"/>
        <v>100.00000000000003</v>
      </c>
      <c r="BQ16" s="5"/>
      <c r="BR16" s="5">
        <f t="shared" si="2"/>
        <v>78.222283051417193</v>
      </c>
      <c r="BS16" s="5">
        <f t="shared" si="2"/>
        <v>71.289030282077391</v>
      </c>
      <c r="BT16" s="5">
        <f t="shared" si="2"/>
        <v>76.301981576736736</v>
      </c>
      <c r="BU16" s="5">
        <f t="shared" si="2"/>
        <v>84.071950334909857</v>
      </c>
    </row>
    <row r="17" spans="2:78">
      <c r="B17" t="s">
        <v>337</v>
      </c>
      <c r="C17" s="2">
        <v>1573088.15</v>
      </c>
      <c r="D17" s="2">
        <v>1586747.6806671952</v>
      </c>
      <c r="E17" s="2">
        <v>1599360.235235845</v>
      </c>
      <c r="F17" s="2">
        <v>1612759.264786175</v>
      </c>
      <c r="G17" s="2">
        <v>1615910.8259905248</v>
      </c>
      <c r="H17" s="2">
        <v>1617945.5921032955</v>
      </c>
      <c r="I17" s="2">
        <v>1581908.8322778107</v>
      </c>
      <c r="J17" s="2">
        <v>1579984.92427428</v>
      </c>
      <c r="K17" s="2">
        <v>1619035.1101299271</v>
      </c>
      <c r="L17" s="2">
        <v>1643923.7026316298</v>
      </c>
      <c r="M17" s="2">
        <v>1645372.6088554864</v>
      </c>
      <c r="N17" s="2"/>
      <c r="O17" t="s">
        <v>337</v>
      </c>
      <c r="P17" s="2">
        <v>1573088.15</v>
      </c>
      <c r="Q17" s="2">
        <v>1545660.53</v>
      </c>
      <c r="R17" s="2">
        <v>1477987.9999999998</v>
      </c>
      <c r="S17" s="2">
        <v>1480111</v>
      </c>
      <c r="T17" s="2">
        <v>1481551.7500000002</v>
      </c>
      <c r="U17" s="2">
        <v>1502577.99</v>
      </c>
      <c r="V17" s="2"/>
      <c r="W17" s="2"/>
      <c r="X17" s="2"/>
      <c r="Y17" s="2"/>
      <c r="Z17" s="2"/>
      <c r="AB17" t="s">
        <v>337</v>
      </c>
      <c r="AC17" s="31">
        <f t="shared" si="3"/>
        <v>100</v>
      </c>
      <c r="AD17" s="31">
        <f t="shared" si="0"/>
        <v>97.410605909950419</v>
      </c>
      <c r="AE17" s="31">
        <f t="shared" si="0"/>
        <v>92.411200893840686</v>
      </c>
      <c r="AF17" s="31">
        <f t="shared" si="0"/>
        <v>91.775073460591031</v>
      </c>
      <c r="AG17" s="31">
        <f t="shared" si="0"/>
        <v>91.685241918707689</v>
      </c>
      <c r="AH17" s="31">
        <f t="shared" si="0"/>
        <v>92.869500515569257</v>
      </c>
      <c r="AO17" t="s">
        <v>337</v>
      </c>
      <c r="AP17" s="2">
        <v>0</v>
      </c>
      <c r="AQ17" s="2"/>
      <c r="AR17" s="2">
        <v>224021</v>
      </c>
      <c r="AS17" s="2">
        <v>325592</v>
      </c>
      <c r="AT17" s="2">
        <v>230984</v>
      </c>
      <c r="AU17" s="2">
        <v>123798.90909090909</v>
      </c>
      <c r="AV17" s="2"/>
      <c r="AW17" s="2"/>
      <c r="AX17" s="2"/>
      <c r="AY17" s="2"/>
      <c r="AZ17" s="2"/>
      <c r="BB17" t="s">
        <v>337</v>
      </c>
      <c r="BC17" s="2">
        <f t="shared" si="4"/>
        <v>1573088.15</v>
      </c>
      <c r="BD17" s="2"/>
      <c r="BE17" s="2">
        <f t="shared" si="1"/>
        <v>1253966.9999999998</v>
      </c>
      <c r="BF17" s="2">
        <f t="shared" si="1"/>
        <v>1154519</v>
      </c>
      <c r="BG17" s="2">
        <f t="shared" si="1"/>
        <v>1250567.7500000002</v>
      </c>
      <c r="BH17" s="2">
        <f t="shared" si="1"/>
        <v>1378779.0809090908</v>
      </c>
      <c r="BN17" t="s">
        <v>362</v>
      </c>
      <c r="BO17" t="s">
        <v>337</v>
      </c>
      <c r="BP17" s="5">
        <f t="shared" si="5"/>
        <v>100</v>
      </c>
      <c r="BQ17" s="5"/>
      <c r="BR17" s="5">
        <f t="shared" si="2"/>
        <v>78.404287687888342</v>
      </c>
      <c r="BS17" s="5">
        <f t="shared" si="2"/>
        <v>71.586567518684816</v>
      </c>
      <c r="BT17" s="5">
        <f t="shared" si="2"/>
        <v>77.390888772183601</v>
      </c>
      <c r="BU17" s="5">
        <f t="shared" si="2"/>
        <v>85.217889132891472</v>
      </c>
    </row>
    <row r="18" spans="2:78">
      <c r="B18" t="s">
        <v>338</v>
      </c>
      <c r="C18" s="2">
        <v>307466.15000000002</v>
      </c>
      <c r="D18" s="2">
        <v>309658.33366758859</v>
      </c>
      <c r="E18" s="2">
        <v>314046.83537066594</v>
      </c>
      <c r="F18" s="2">
        <v>319231.88196948211</v>
      </c>
      <c r="G18" s="2">
        <v>323003.28432465048</v>
      </c>
      <c r="H18" s="2">
        <v>323820.42116872373</v>
      </c>
      <c r="I18" s="2">
        <v>323478.61679644027</v>
      </c>
      <c r="J18" s="2">
        <v>319368.10639587994</v>
      </c>
      <c r="K18" s="2">
        <v>316690.7936021291</v>
      </c>
      <c r="L18" s="2">
        <v>311985.69319000602</v>
      </c>
      <c r="M18" s="2">
        <v>312877.75796247623</v>
      </c>
      <c r="N18" s="2"/>
      <c r="O18" t="s">
        <v>338</v>
      </c>
      <c r="P18" s="2">
        <v>307466.15000000002</v>
      </c>
      <c r="Q18" s="2">
        <v>303067.72000000003</v>
      </c>
      <c r="R18" s="2">
        <v>295707.15000000002</v>
      </c>
      <c r="S18" s="2">
        <v>302059.09999999998</v>
      </c>
      <c r="T18" s="2">
        <v>308096.52999999997</v>
      </c>
      <c r="U18" s="2">
        <v>311940.51</v>
      </c>
      <c r="V18" s="2"/>
      <c r="W18" s="2"/>
      <c r="X18" s="2"/>
      <c r="Y18" s="2"/>
      <c r="Z18" s="2"/>
      <c r="AB18" t="s">
        <v>338</v>
      </c>
      <c r="AC18" s="31">
        <f t="shared" si="3"/>
        <v>100</v>
      </c>
      <c r="AD18" s="31">
        <f t="shared" si="0"/>
        <v>97.871649831112435</v>
      </c>
      <c r="AE18" s="31">
        <f t="shared" si="0"/>
        <v>94.160206916583064</v>
      </c>
      <c r="AF18" s="31">
        <f t="shared" si="0"/>
        <v>94.620593073744487</v>
      </c>
      <c r="AG18" s="31">
        <f t="shared" si="0"/>
        <v>95.384952708509388</v>
      </c>
      <c r="AH18" s="31">
        <f t="shared" si="0"/>
        <v>96.331327367851884</v>
      </c>
      <c r="AO18" t="s">
        <v>338</v>
      </c>
      <c r="AP18" s="2">
        <v>0</v>
      </c>
      <c r="AQ18" s="2"/>
      <c r="AR18" s="2">
        <v>28302</v>
      </c>
      <c r="AS18" s="2">
        <v>35497</v>
      </c>
      <c r="AT18" s="2">
        <v>23751</v>
      </c>
      <c r="AU18" s="2">
        <v>12591.727272727272</v>
      </c>
      <c r="AV18" s="2"/>
      <c r="AW18" s="2"/>
      <c r="AX18" s="2"/>
      <c r="AY18" s="2"/>
      <c r="AZ18" s="2"/>
      <c r="BB18" t="s">
        <v>338</v>
      </c>
      <c r="BC18" s="2">
        <f t="shared" si="4"/>
        <v>307466.15000000002</v>
      </c>
      <c r="BD18" s="2"/>
      <c r="BE18" s="2">
        <f t="shared" si="1"/>
        <v>267405.15000000002</v>
      </c>
      <c r="BF18" s="2">
        <f t="shared" si="1"/>
        <v>266562.09999999998</v>
      </c>
      <c r="BG18" s="2">
        <f t="shared" si="1"/>
        <v>284345.52999999997</v>
      </c>
      <c r="BH18" s="2">
        <f t="shared" si="1"/>
        <v>299348.78272727272</v>
      </c>
      <c r="BN18" t="s">
        <v>363</v>
      </c>
      <c r="BO18" t="s">
        <v>338</v>
      </c>
      <c r="BP18" s="5">
        <f t="shared" si="5"/>
        <v>100</v>
      </c>
      <c r="BQ18" s="5"/>
      <c r="BR18" s="5">
        <f t="shared" si="2"/>
        <v>85.148175330085635</v>
      </c>
      <c r="BS18" s="5">
        <f t="shared" si="2"/>
        <v>83.501089664184207</v>
      </c>
      <c r="BT18" s="5">
        <f t="shared" si="2"/>
        <v>88.03177670298993</v>
      </c>
      <c r="BU18" s="5">
        <f t="shared" si="2"/>
        <v>92.442836571847863</v>
      </c>
    </row>
    <row r="19" spans="2:78">
      <c r="B19" t="s">
        <v>339</v>
      </c>
      <c r="C19" s="2">
        <v>794866.45000000007</v>
      </c>
      <c r="D19" s="2">
        <v>801732.96677773865</v>
      </c>
      <c r="E19" s="2">
        <v>807877.60864902637</v>
      </c>
      <c r="F19" s="2">
        <v>815741.60263359838</v>
      </c>
      <c r="G19" s="2">
        <v>822130.0709042456</v>
      </c>
      <c r="H19" s="2">
        <v>834531.84746684076</v>
      </c>
      <c r="I19" s="2">
        <v>834376.36011579086</v>
      </c>
      <c r="J19" s="2">
        <v>827246.36901018233</v>
      </c>
      <c r="K19" s="2">
        <v>825378.49776594387</v>
      </c>
      <c r="L19" s="2">
        <v>821926.38840042264</v>
      </c>
      <c r="M19" s="2">
        <v>818797.11605889432</v>
      </c>
      <c r="N19" s="2"/>
      <c r="O19" t="s">
        <v>339</v>
      </c>
      <c r="P19" s="2">
        <v>794866.45000000007</v>
      </c>
      <c r="Q19" s="2">
        <v>785244.07000000007</v>
      </c>
      <c r="R19" s="2">
        <v>759090.05</v>
      </c>
      <c r="S19" s="2">
        <v>760650.4</v>
      </c>
      <c r="T19" s="2">
        <v>770096.75000000012</v>
      </c>
      <c r="U19" s="2">
        <v>788254.46</v>
      </c>
      <c r="V19" s="2"/>
      <c r="W19" s="2"/>
      <c r="X19" s="2"/>
      <c r="Y19" s="2"/>
      <c r="Z19" s="2"/>
      <c r="AB19" t="s">
        <v>339</v>
      </c>
      <c r="AC19" s="31">
        <f t="shared" si="3"/>
        <v>99.999999999999986</v>
      </c>
      <c r="AD19" s="31">
        <f t="shared" si="0"/>
        <v>97.943343050491052</v>
      </c>
      <c r="AE19" s="31">
        <f t="shared" si="0"/>
        <v>93.961021059785111</v>
      </c>
      <c r="AF19" s="31">
        <f t="shared" si="0"/>
        <v>93.246488538069158</v>
      </c>
      <c r="AG19" s="31">
        <f t="shared" si="0"/>
        <v>93.670913795062262</v>
      </c>
      <c r="AH19" s="31">
        <f t="shared" si="0"/>
        <v>94.454688864503808</v>
      </c>
      <c r="AO19" t="s">
        <v>339</v>
      </c>
      <c r="AP19" s="2">
        <v>0</v>
      </c>
      <c r="AQ19" s="2"/>
      <c r="AR19" s="2">
        <v>116172</v>
      </c>
      <c r="AS19" s="2">
        <v>149395</v>
      </c>
      <c r="AT19" s="2">
        <v>100618</v>
      </c>
      <c r="AU19" s="2">
        <v>51635.318181818184</v>
      </c>
      <c r="AV19" s="2"/>
      <c r="AW19" s="2"/>
      <c r="AX19" s="2"/>
      <c r="AY19" s="2"/>
      <c r="AZ19" s="2"/>
      <c r="BB19" t="s">
        <v>339</v>
      </c>
      <c r="BC19" s="2">
        <f t="shared" si="4"/>
        <v>794866.45000000007</v>
      </c>
      <c r="BD19" s="2"/>
      <c r="BE19" s="2">
        <f t="shared" si="1"/>
        <v>642918.05000000005</v>
      </c>
      <c r="BF19" s="2">
        <f t="shared" si="1"/>
        <v>611255.4</v>
      </c>
      <c r="BG19" s="2">
        <f t="shared" si="1"/>
        <v>669478.75000000012</v>
      </c>
      <c r="BH19" s="2">
        <f t="shared" si="1"/>
        <v>736619.14181818173</v>
      </c>
      <c r="BN19" t="s">
        <v>364</v>
      </c>
      <c r="BO19" t="s">
        <v>339</v>
      </c>
      <c r="BP19" s="5">
        <f t="shared" si="5"/>
        <v>99.999999999999986</v>
      </c>
      <c r="BQ19" s="5"/>
      <c r="BR19" s="5">
        <f t="shared" si="2"/>
        <v>79.581120100001286</v>
      </c>
      <c r="BS19" s="5">
        <f t="shared" si="2"/>
        <v>74.932478376311749</v>
      </c>
      <c r="BT19" s="5">
        <f t="shared" si="2"/>
        <v>81.432217807536574</v>
      </c>
      <c r="BU19" s="5">
        <f t="shared" si="2"/>
        <v>88.267349419214412</v>
      </c>
    </row>
    <row r="20" spans="2:78">
      <c r="B20" t="s">
        <v>340</v>
      </c>
      <c r="C20" s="2">
        <v>2873082.25</v>
      </c>
      <c r="D20" s="2">
        <v>2888838.9461100725</v>
      </c>
      <c r="E20" s="2">
        <v>2901057.8425425608</v>
      </c>
      <c r="F20" s="2">
        <v>2913257.9268035777</v>
      </c>
      <c r="G20" s="2">
        <v>2922454.5264541474</v>
      </c>
      <c r="H20" s="2">
        <v>2907800.9974846179</v>
      </c>
      <c r="I20" s="2">
        <v>2866359.5435178508</v>
      </c>
      <c r="J20" s="2">
        <v>2904638.9987181779</v>
      </c>
      <c r="K20" s="2">
        <v>2944792.6731023882</v>
      </c>
      <c r="L20" s="2">
        <v>2967939.485845787</v>
      </c>
      <c r="M20" s="2">
        <v>2979276.7932908637</v>
      </c>
      <c r="N20" s="2"/>
      <c r="O20" t="s">
        <v>340</v>
      </c>
      <c r="P20" s="2">
        <v>2873082.25</v>
      </c>
      <c r="Q20" s="2">
        <v>2822975.25</v>
      </c>
      <c r="R20" s="2">
        <v>2742724.35</v>
      </c>
      <c r="S20" s="2">
        <v>2734784.7</v>
      </c>
      <c r="T20" s="2">
        <v>2727163.16</v>
      </c>
      <c r="U20" s="2">
        <v>2735175.54</v>
      </c>
      <c r="V20" s="2"/>
      <c r="W20" s="2"/>
      <c r="X20" s="2"/>
      <c r="Y20" s="2"/>
      <c r="Z20" s="2"/>
      <c r="AB20" t="s">
        <v>340</v>
      </c>
      <c r="AC20" s="31">
        <f t="shared" si="3"/>
        <v>100</v>
      </c>
      <c r="AD20" s="31">
        <f t="shared" si="0"/>
        <v>97.720063411677543</v>
      </c>
      <c r="AE20" s="31">
        <f t="shared" si="0"/>
        <v>94.542215249186711</v>
      </c>
      <c r="AF20" s="31">
        <f t="shared" si="0"/>
        <v>93.873758133067255</v>
      </c>
      <c r="AG20" s="31">
        <f t="shared" si="0"/>
        <v>93.317556708364009</v>
      </c>
      <c r="AH20" s="31">
        <f t="shared" si="0"/>
        <v>94.063367553902523</v>
      </c>
      <c r="AO20" t="s">
        <v>340</v>
      </c>
      <c r="AP20" s="2">
        <v>0</v>
      </c>
      <c r="AQ20" s="2"/>
      <c r="AR20" s="2">
        <v>374653</v>
      </c>
      <c r="AS20" s="2">
        <v>555029</v>
      </c>
      <c r="AT20" s="2">
        <v>425911</v>
      </c>
      <c r="AU20" s="2">
        <v>261112.36363636362</v>
      </c>
      <c r="AV20" s="2"/>
      <c r="AW20" s="2"/>
      <c r="AX20" s="2"/>
      <c r="AY20" s="2"/>
      <c r="AZ20" s="2"/>
      <c r="BB20" t="s">
        <v>340</v>
      </c>
      <c r="BC20" s="2">
        <f t="shared" si="4"/>
        <v>2873082.25</v>
      </c>
      <c r="BD20" s="2"/>
      <c r="BE20" s="2">
        <f t="shared" si="1"/>
        <v>2368071.35</v>
      </c>
      <c r="BF20" s="2">
        <f t="shared" si="1"/>
        <v>2179755.7000000002</v>
      </c>
      <c r="BG20" s="2">
        <f t="shared" si="1"/>
        <v>2301252.16</v>
      </c>
      <c r="BH20" s="2">
        <f t="shared" si="1"/>
        <v>2474063.1763636363</v>
      </c>
      <c r="BN20" t="s">
        <v>365</v>
      </c>
      <c r="BO20" t="s">
        <v>340</v>
      </c>
      <c r="BP20" s="5">
        <f t="shared" si="5"/>
        <v>100</v>
      </c>
      <c r="BQ20" s="5"/>
      <c r="BR20" s="5">
        <f t="shared" si="2"/>
        <v>81.627857096587988</v>
      </c>
      <c r="BS20" s="5">
        <f t="shared" si="2"/>
        <v>74.821926337007341</v>
      </c>
      <c r="BT20" s="5">
        <f t="shared" si="2"/>
        <v>78.743814118200831</v>
      </c>
      <c r="BU20" s="5">
        <f t="shared" si="2"/>
        <v>85.083648382534264</v>
      </c>
    </row>
    <row r="21" spans="2:78">
      <c r="B21" t="s">
        <v>341</v>
      </c>
      <c r="C21" s="2">
        <v>492360.15000000008</v>
      </c>
      <c r="D21" s="2">
        <v>501668.43162898783</v>
      </c>
      <c r="E21" s="2">
        <v>508881.49478258571</v>
      </c>
      <c r="F21" s="2">
        <v>521702.96507000242</v>
      </c>
      <c r="G21" s="2">
        <v>519241.71033779415</v>
      </c>
      <c r="H21" s="2">
        <v>518689.68143593689</v>
      </c>
      <c r="I21" s="2">
        <v>503311.93742248457</v>
      </c>
      <c r="J21" s="2">
        <v>496288.48806460487</v>
      </c>
      <c r="K21" s="2">
        <v>503677.17702615366</v>
      </c>
      <c r="L21" s="2">
        <v>507051.98599790543</v>
      </c>
      <c r="M21" s="2">
        <v>507622.5448450963</v>
      </c>
      <c r="N21" s="2"/>
      <c r="O21" t="s">
        <v>341</v>
      </c>
      <c r="P21" s="2">
        <v>492360.15</v>
      </c>
      <c r="Q21" s="2">
        <v>490483.8</v>
      </c>
      <c r="R21" s="2">
        <v>478447.6</v>
      </c>
      <c r="S21" s="2">
        <v>488819.3</v>
      </c>
      <c r="T21" s="2">
        <v>484886.66</v>
      </c>
      <c r="U21" s="2">
        <v>486836.25</v>
      </c>
      <c r="V21" s="2"/>
      <c r="W21" s="2"/>
      <c r="X21" s="2"/>
      <c r="Y21" s="2"/>
      <c r="Z21" s="2"/>
      <c r="AB21" t="s">
        <v>341</v>
      </c>
      <c r="AC21" s="31">
        <f t="shared" si="3"/>
        <v>99.999999999999986</v>
      </c>
      <c r="AD21" s="31">
        <f t="shared" si="0"/>
        <v>97.770513166899946</v>
      </c>
      <c r="AE21" s="31">
        <f t="shared" si="0"/>
        <v>94.019453429803278</v>
      </c>
      <c r="AF21" s="31">
        <f t="shared" si="0"/>
        <v>93.69686061385714</v>
      </c>
      <c r="AG21" s="31">
        <f t="shared" si="0"/>
        <v>93.383611205763046</v>
      </c>
      <c r="AH21" s="31">
        <f t="shared" si="0"/>
        <v>93.858865411057707</v>
      </c>
      <c r="AO21" t="s">
        <v>341</v>
      </c>
      <c r="AP21" s="2">
        <v>0</v>
      </c>
      <c r="AQ21" s="2"/>
      <c r="AR21" s="2">
        <v>55339</v>
      </c>
      <c r="AS21" s="2">
        <v>68285</v>
      </c>
      <c r="AT21" s="2">
        <v>43580</v>
      </c>
      <c r="AU21" s="2">
        <v>21135.272727272728</v>
      </c>
      <c r="AV21" s="2"/>
      <c r="AW21" s="2"/>
      <c r="AX21" s="2"/>
      <c r="AY21" s="2"/>
      <c r="AZ21" s="2"/>
      <c r="BB21" t="s">
        <v>341</v>
      </c>
      <c r="BC21" s="2">
        <f t="shared" si="4"/>
        <v>492360.15</v>
      </c>
      <c r="BD21" s="2"/>
      <c r="BE21" s="2">
        <f t="shared" si="1"/>
        <v>423108.6</v>
      </c>
      <c r="BF21" s="2">
        <f t="shared" si="1"/>
        <v>420534.3</v>
      </c>
      <c r="BG21" s="2">
        <f t="shared" si="1"/>
        <v>441306.66</v>
      </c>
      <c r="BH21" s="2">
        <f t="shared" si="1"/>
        <v>465700.97727272729</v>
      </c>
      <c r="BN21" t="s">
        <v>366</v>
      </c>
      <c r="BO21" t="s">
        <v>341</v>
      </c>
      <c r="BP21" s="5">
        <f t="shared" si="5"/>
        <v>99.999999999999986</v>
      </c>
      <c r="BQ21" s="5"/>
      <c r="BR21" s="5">
        <f t="shared" si="2"/>
        <v>83.144819439891151</v>
      </c>
      <c r="BS21" s="5">
        <f t="shared" si="2"/>
        <v>80.607995000291481</v>
      </c>
      <c r="BT21" s="5">
        <f t="shared" si="2"/>
        <v>84.990602876049138</v>
      </c>
      <c r="BU21" s="5">
        <f t="shared" si="2"/>
        <v>89.784122171754788</v>
      </c>
    </row>
    <row r="22" spans="2:78">
      <c r="B22" t="s">
        <v>342</v>
      </c>
      <c r="C22" s="2">
        <v>241753.65000000002</v>
      </c>
      <c r="D22" s="2">
        <v>243660.22683958316</v>
      </c>
      <c r="E22" s="2">
        <v>246463.97014614686</v>
      </c>
      <c r="F22" s="2">
        <v>249481.71002125824</v>
      </c>
      <c r="G22" s="2">
        <v>249561.1068372959</v>
      </c>
      <c r="H22" s="2">
        <v>248491.36149316147</v>
      </c>
      <c r="I22" s="2">
        <v>247947.0559960909</v>
      </c>
      <c r="J22" s="2">
        <v>249495.12352939107</v>
      </c>
      <c r="K22" s="2">
        <v>252233.4617855213</v>
      </c>
      <c r="L22" s="2">
        <v>251954.36994732847</v>
      </c>
      <c r="M22" s="2">
        <v>250596.58010021967</v>
      </c>
      <c r="N22" s="2"/>
      <c r="O22" t="s">
        <v>342</v>
      </c>
      <c r="P22" s="2">
        <v>241753.65000000002</v>
      </c>
      <c r="Q22" s="2">
        <v>239884.02999999997</v>
      </c>
      <c r="R22" s="2">
        <v>235422.24999999997</v>
      </c>
      <c r="S22" s="2">
        <v>235817.7</v>
      </c>
      <c r="T22" s="2">
        <v>233482.76</v>
      </c>
      <c r="U22" s="2">
        <v>235236.50999999998</v>
      </c>
      <c r="V22" s="2"/>
      <c r="W22" s="2"/>
      <c r="X22" s="2"/>
      <c r="Y22" s="2"/>
      <c r="Z22" s="2"/>
      <c r="AB22" t="s">
        <v>342</v>
      </c>
      <c r="AC22" s="31">
        <f t="shared" si="3"/>
        <v>100</v>
      </c>
      <c r="AD22" s="31">
        <f t="shared" si="0"/>
        <v>98.450220256066117</v>
      </c>
      <c r="AE22" s="31">
        <f t="shared" si="0"/>
        <v>95.519945515931013</v>
      </c>
      <c r="AF22" s="31">
        <f t="shared" si="0"/>
        <v>94.523041380430683</v>
      </c>
      <c r="AG22" s="31">
        <f t="shared" si="0"/>
        <v>93.557350726217791</v>
      </c>
      <c r="AH22" s="31">
        <f t="shared" si="0"/>
        <v>94.66587030892569</v>
      </c>
      <c r="AO22" t="s">
        <v>342</v>
      </c>
      <c r="AP22" s="2">
        <v>0</v>
      </c>
      <c r="AQ22" s="2"/>
      <c r="AR22" s="2">
        <v>35175</v>
      </c>
      <c r="AS22" s="2">
        <v>43600</v>
      </c>
      <c r="AT22" s="2">
        <v>26587</v>
      </c>
      <c r="AU22" s="2">
        <v>11904.136363636364</v>
      </c>
      <c r="AV22" s="2"/>
      <c r="AW22" s="2"/>
      <c r="AX22" s="2"/>
      <c r="AY22" s="2"/>
      <c r="AZ22" s="2"/>
      <c r="BB22" t="s">
        <v>342</v>
      </c>
      <c r="BC22" s="2">
        <f t="shared" si="4"/>
        <v>241753.65000000002</v>
      </c>
      <c r="BD22" s="2"/>
      <c r="BE22" s="2">
        <f t="shared" si="1"/>
        <v>200247.24999999997</v>
      </c>
      <c r="BF22" s="2">
        <f t="shared" si="1"/>
        <v>192217.7</v>
      </c>
      <c r="BG22" s="2">
        <f t="shared" si="1"/>
        <v>206895.76</v>
      </c>
      <c r="BH22" s="2">
        <f t="shared" si="1"/>
        <v>223332.37363636363</v>
      </c>
      <c r="BN22" t="s">
        <v>367</v>
      </c>
      <c r="BO22" t="s">
        <v>342</v>
      </c>
      <c r="BP22" s="5">
        <f t="shared" si="5"/>
        <v>100</v>
      </c>
      <c r="BQ22" s="5"/>
      <c r="BR22" s="5">
        <f t="shared" si="2"/>
        <v>81.248082582317579</v>
      </c>
      <c r="BS22" s="5">
        <f t="shared" si="2"/>
        <v>77.046810358811953</v>
      </c>
      <c r="BT22" s="5">
        <f t="shared" si="2"/>
        <v>82.90384772771823</v>
      </c>
      <c r="BU22" s="5">
        <f t="shared" si="2"/>
        <v>89.875306849453509</v>
      </c>
    </row>
    <row r="23" spans="2:78">
      <c r="B23" t="s">
        <v>343</v>
      </c>
      <c r="C23" s="2">
        <v>802581.1</v>
      </c>
      <c r="D23" s="2">
        <v>806808.27130734618</v>
      </c>
      <c r="E23" s="2">
        <v>809671.42212157499</v>
      </c>
      <c r="F23" s="2">
        <v>815974.87156775594</v>
      </c>
      <c r="G23" s="2">
        <v>820277.41562567919</v>
      </c>
      <c r="H23" s="2">
        <v>817516.49569607992</v>
      </c>
      <c r="I23" s="2">
        <v>805461.78078963805</v>
      </c>
      <c r="J23" s="2">
        <v>810177.24178001052</v>
      </c>
      <c r="K23" s="2">
        <v>826326.36300480575</v>
      </c>
      <c r="L23" s="2">
        <v>827993.72784459346</v>
      </c>
      <c r="M23" s="2">
        <v>828668.30423475779</v>
      </c>
      <c r="N23" s="2"/>
      <c r="O23" t="s">
        <v>343</v>
      </c>
      <c r="P23" s="2">
        <v>802581.1</v>
      </c>
      <c r="Q23" s="2">
        <v>797154.44000000006</v>
      </c>
      <c r="R23" s="2">
        <v>779818.65</v>
      </c>
      <c r="S23" s="2">
        <v>777722.85</v>
      </c>
      <c r="T23" s="2">
        <v>773378.61999999988</v>
      </c>
      <c r="U23" s="2">
        <v>773093.59</v>
      </c>
      <c r="V23" s="2"/>
      <c r="W23" s="2"/>
      <c r="X23" s="2"/>
      <c r="Y23" s="2"/>
      <c r="Z23" s="2"/>
      <c r="AB23" t="s">
        <v>343</v>
      </c>
      <c r="AC23" s="31">
        <f t="shared" si="3"/>
        <v>100</v>
      </c>
      <c r="AD23" s="31">
        <f t="shared" si="0"/>
        <v>98.803454097997388</v>
      </c>
      <c r="AE23" s="31">
        <f t="shared" si="0"/>
        <v>96.312976930400723</v>
      </c>
      <c r="AF23" s="31">
        <f t="shared" si="0"/>
        <v>95.312107896869264</v>
      </c>
      <c r="AG23" s="31">
        <f t="shared" si="0"/>
        <v>94.28256895383295</v>
      </c>
      <c r="AH23" s="31">
        <f t="shared" si="0"/>
        <v>94.566115065573598</v>
      </c>
      <c r="AO23" t="s">
        <v>343</v>
      </c>
      <c r="AP23" s="2">
        <v>0</v>
      </c>
      <c r="AQ23" s="2"/>
      <c r="AR23" s="2">
        <v>103276</v>
      </c>
      <c r="AS23" s="2">
        <v>139111</v>
      </c>
      <c r="AT23" s="2">
        <v>95293</v>
      </c>
      <c r="AU23" s="2">
        <v>50271.727272727272</v>
      </c>
      <c r="AV23" s="2"/>
      <c r="AW23" s="2"/>
      <c r="AX23" s="2"/>
      <c r="AY23" s="2"/>
      <c r="AZ23" s="2"/>
      <c r="BB23" t="s">
        <v>343</v>
      </c>
      <c r="BC23" s="2">
        <f t="shared" si="4"/>
        <v>802581.1</v>
      </c>
      <c r="BD23" s="2"/>
      <c r="BE23" s="2">
        <f t="shared" si="1"/>
        <v>676542.65</v>
      </c>
      <c r="BF23" s="2">
        <f t="shared" si="1"/>
        <v>638611.85</v>
      </c>
      <c r="BG23" s="2">
        <f t="shared" si="1"/>
        <v>678085.61999999988</v>
      </c>
      <c r="BH23" s="2">
        <f t="shared" si="1"/>
        <v>722821.86272727267</v>
      </c>
      <c r="BN23" t="s">
        <v>369</v>
      </c>
      <c r="BO23" t="s">
        <v>343</v>
      </c>
      <c r="BP23" s="5">
        <f t="shared" si="5"/>
        <v>100</v>
      </c>
      <c r="BQ23" s="5"/>
      <c r="BR23" s="5">
        <f t="shared" si="2"/>
        <v>83.55767926540635</v>
      </c>
      <c r="BS23" s="5">
        <f t="shared" si="2"/>
        <v>78.263666229453449</v>
      </c>
      <c r="BT23" s="5">
        <f t="shared" si="2"/>
        <v>82.665401616937075</v>
      </c>
      <c r="BU23" s="5">
        <f t="shared" si="2"/>
        <v>88.416792386778823</v>
      </c>
    </row>
    <row r="24" spans="2:78">
      <c r="B24" t="s">
        <v>344</v>
      </c>
      <c r="C24" s="2">
        <v>104406.55</v>
      </c>
      <c r="D24" s="2">
        <v>104764.49469323181</v>
      </c>
      <c r="E24" s="2">
        <v>104978.57248557107</v>
      </c>
      <c r="F24" s="2">
        <v>107635.7603072504</v>
      </c>
      <c r="G24" s="2">
        <v>107735.28025894436</v>
      </c>
      <c r="H24" s="2">
        <v>106106.10746986316</v>
      </c>
      <c r="I24" s="2">
        <v>104656.79641987837</v>
      </c>
      <c r="J24" s="2">
        <v>106944.16053611547</v>
      </c>
      <c r="K24" s="2">
        <v>108827.21909821349</v>
      </c>
      <c r="L24" s="2">
        <v>106770.69833371764</v>
      </c>
      <c r="M24" s="2">
        <v>106929.09197845786</v>
      </c>
      <c r="N24" s="2"/>
      <c r="O24" t="s">
        <v>344</v>
      </c>
      <c r="P24" s="2">
        <v>104406.55</v>
      </c>
      <c r="Q24" s="2">
        <v>102735.90000000001</v>
      </c>
      <c r="R24" s="2">
        <v>99971.049999999988</v>
      </c>
      <c r="S24" s="2">
        <v>102183.2</v>
      </c>
      <c r="T24" s="2">
        <v>101014.26</v>
      </c>
      <c r="U24" s="2">
        <v>100669.47</v>
      </c>
      <c r="V24" s="2"/>
      <c r="W24" s="2"/>
      <c r="X24" s="2"/>
      <c r="Y24" s="2"/>
      <c r="Z24" s="2"/>
      <c r="AB24" t="s">
        <v>344</v>
      </c>
      <c r="AC24" s="31">
        <f t="shared" si="3"/>
        <v>100</v>
      </c>
      <c r="AD24" s="31">
        <f t="shared" ref="AD24:AD27" si="6">Q24*100/D24</f>
        <v>98.063662026746869</v>
      </c>
      <c r="AE24" s="31">
        <f t="shared" ref="AE24:AE27" si="7">R24*100/E24</f>
        <v>95.229957536087326</v>
      </c>
      <c r="AF24" s="31">
        <f t="shared" ref="AF24:AF27" si="8">S24*100/F24</f>
        <v>94.934248346752184</v>
      </c>
      <c r="AG24" s="31">
        <f t="shared" ref="AG24:AH27" si="9">T24*100/G24</f>
        <v>93.761541954696526</v>
      </c>
      <c r="AH24" s="31">
        <f t="shared" si="9"/>
        <v>94.876225695672318</v>
      </c>
      <c r="AO24" t="s">
        <v>344</v>
      </c>
      <c r="AP24" s="2">
        <v>0</v>
      </c>
      <c r="AQ24" s="2"/>
      <c r="AR24" s="2">
        <v>15186</v>
      </c>
      <c r="AS24" s="2">
        <v>20063</v>
      </c>
      <c r="AT24" s="2">
        <v>14249</v>
      </c>
      <c r="AU24" s="2">
        <v>6876.272727272727</v>
      </c>
      <c r="AV24" s="2"/>
      <c r="AW24" s="2"/>
      <c r="AX24" s="2"/>
      <c r="AY24" s="2"/>
      <c r="AZ24" s="2"/>
      <c r="BB24" t="s">
        <v>344</v>
      </c>
      <c r="BC24" s="2">
        <f t="shared" si="4"/>
        <v>104406.55</v>
      </c>
      <c r="BD24" s="2"/>
      <c r="BE24" s="2">
        <f t="shared" ref="BE24:BE27" si="10">R24-AR24</f>
        <v>84785.049999999988</v>
      </c>
      <c r="BF24" s="2">
        <f t="shared" ref="BF24:BF27" si="11">S24-AS24</f>
        <v>82120.2</v>
      </c>
      <c r="BG24" s="2">
        <f t="shared" ref="BG24:BH27" si="12">T24-AT24</f>
        <v>86765.26</v>
      </c>
      <c r="BH24" s="2">
        <f t="shared" si="12"/>
        <v>93793.197272727281</v>
      </c>
      <c r="BN24" t="s">
        <v>368</v>
      </c>
      <c r="BO24" t="s">
        <v>344</v>
      </c>
      <c r="BP24" s="5">
        <f t="shared" si="5"/>
        <v>100</v>
      </c>
      <c r="BQ24" s="5"/>
      <c r="BR24" s="5">
        <f t="shared" ref="BR24:BR27" si="13">BE24*100/E24</f>
        <v>80.764148332892773</v>
      </c>
      <c r="BS24" s="5">
        <f t="shared" ref="BS24:BS27" si="14">BF24*100/F24</f>
        <v>76.294532379930928</v>
      </c>
      <c r="BT24" s="5">
        <f t="shared" ref="BT24:BU27" si="15">BG24*100/G24</f>
        <v>80.535605227421868</v>
      </c>
      <c r="BU24" s="5">
        <f t="shared" si="15"/>
        <v>88.395663085998081</v>
      </c>
    </row>
    <row r="25" spans="2:78">
      <c r="B25" t="s">
        <v>345</v>
      </c>
      <c r="C25" s="2">
        <v>19818.949999999997</v>
      </c>
      <c r="D25" s="2">
        <v>20031.753361622163</v>
      </c>
      <c r="E25" s="2">
        <v>20068.380094055214</v>
      </c>
      <c r="F25" s="2">
        <v>20060.185118446592</v>
      </c>
      <c r="G25" s="2">
        <v>20202.865680041916</v>
      </c>
      <c r="H25" s="2">
        <v>19446.49296250696</v>
      </c>
      <c r="I25" s="2">
        <v>19470.177567418279</v>
      </c>
      <c r="J25" s="2">
        <v>19344.245039619847</v>
      </c>
      <c r="K25" s="2">
        <v>19280.260798101335</v>
      </c>
      <c r="L25" s="2">
        <v>19530.437750108405</v>
      </c>
      <c r="M25" s="2">
        <v>19878.22801332879</v>
      </c>
      <c r="N25" s="2"/>
      <c r="O25" t="s">
        <v>345</v>
      </c>
      <c r="P25" s="2">
        <v>19818.949999999997</v>
      </c>
      <c r="Q25" s="2">
        <v>19594.170000000002</v>
      </c>
      <c r="R25" s="2">
        <v>18700.650000000001</v>
      </c>
      <c r="S25" s="2">
        <v>18294.749999999996</v>
      </c>
      <c r="T25" s="2">
        <v>18372.980000000003</v>
      </c>
      <c r="U25" s="2">
        <v>18041.25</v>
      </c>
      <c r="V25" s="2"/>
      <c r="W25" s="2"/>
      <c r="X25" s="2"/>
      <c r="Y25" s="2"/>
      <c r="Z25" s="2"/>
      <c r="AB25" t="s">
        <v>345</v>
      </c>
      <c r="AC25" s="31">
        <f t="shared" si="3"/>
        <v>100</v>
      </c>
      <c r="AD25" s="31">
        <f t="shared" si="6"/>
        <v>97.815551371251885</v>
      </c>
      <c r="AE25" s="31">
        <f t="shared" si="7"/>
        <v>93.184651239188113</v>
      </c>
      <c r="AF25" s="31">
        <f t="shared" si="8"/>
        <v>91.199307942461758</v>
      </c>
      <c r="AG25" s="31">
        <f t="shared" si="9"/>
        <v>90.942444952996809</v>
      </c>
      <c r="AH25" s="31">
        <f t="shared" si="9"/>
        <v>92.773797490291528</v>
      </c>
      <c r="AO25" t="s">
        <v>345</v>
      </c>
      <c r="AP25" s="2">
        <v>0</v>
      </c>
      <c r="AQ25" s="2"/>
      <c r="AR25" s="2">
        <v>1870</v>
      </c>
      <c r="AS25" s="2">
        <v>3132</v>
      </c>
      <c r="AT25" s="2">
        <v>2303</v>
      </c>
      <c r="AU25" s="2">
        <v>1368.8181818181818</v>
      </c>
      <c r="AV25" s="2"/>
      <c r="AW25" s="2"/>
      <c r="AX25" s="2"/>
      <c r="AY25" s="2"/>
      <c r="AZ25" s="2"/>
      <c r="BB25" t="s">
        <v>345</v>
      </c>
      <c r="BC25" s="2">
        <f t="shared" si="4"/>
        <v>19818.949999999997</v>
      </c>
      <c r="BD25" s="2"/>
      <c r="BE25" s="2">
        <f t="shared" si="10"/>
        <v>16830.650000000001</v>
      </c>
      <c r="BF25" s="2">
        <f t="shared" si="11"/>
        <v>15162.749999999996</v>
      </c>
      <c r="BG25" s="2">
        <f t="shared" si="12"/>
        <v>16069.980000000003</v>
      </c>
      <c r="BH25" s="2">
        <f t="shared" si="12"/>
        <v>16672.43181818182</v>
      </c>
      <c r="BO25" t="s">
        <v>345</v>
      </c>
      <c r="BP25" s="5">
        <f t="shared" si="5"/>
        <v>100</v>
      </c>
      <c r="BQ25" s="5"/>
      <c r="BR25" s="5">
        <f t="shared" si="13"/>
        <v>83.866510007878944</v>
      </c>
      <c r="BS25" s="5">
        <f t="shared" si="14"/>
        <v>75.586291504642702</v>
      </c>
      <c r="BT25" s="5">
        <f t="shared" si="15"/>
        <v>79.543072030000559</v>
      </c>
      <c r="BU25" s="5">
        <f t="shared" si="15"/>
        <v>85.734902690816483</v>
      </c>
    </row>
    <row r="26" spans="2:78">
      <c r="B26" t="s">
        <v>346</v>
      </c>
      <c r="C26" s="2">
        <v>19759.850000000002</v>
      </c>
      <c r="D26" s="2">
        <v>19755.326642717566</v>
      </c>
      <c r="E26" s="2">
        <v>19762.608144684418</v>
      </c>
      <c r="F26" s="2">
        <v>19884.788939395483</v>
      </c>
      <c r="G26" s="2">
        <v>19930.604230007866</v>
      </c>
      <c r="H26" s="2">
        <v>18983.166486485803</v>
      </c>
      <c r="I26" s="2">
        <v>19137.923477324064</v>
      </c>
      <c r="J26" s="2">
        <v>19235.87271728041</v>
      </c>
      <c r="K26" s="2">
        <v>19383.659124279882</v>
      </c>
      <c r="L26" s="2">
        <v>19515.177492449817</v>
      </c>
      <c r="M26" s="2">
        <v>19867.537998096599</v>
      </c>
      <c r="N26" s="2"/>
      <c r="O26" t="s">
        <v>346</v>
      </c>
      <c r="P26" s="2">
        <v>19759.850000000002</v>
      </c>
      <c r="Q26" s="2">
        <v>19669.250000000004</v>
      </c>
      <c r="R26" s="2">
        <v>18983.800000000003</v>
      </c>
      <c r="S26" s="2">
        <v>18404.600000000002</v>
      </c>
      <c r="T26" s="2">
        <v>18319.260000000002</v>
      </c>
      <c r="U26" s="2">
        <v>18628.459999999995</v>
      </c>
      <c r="V26" s="2"/>
      <c r="W26" s="2"/>
      <c r="X26" s="2"/>
      <c r="Y26" s="2"/>
      <c r="Z26" s="2"/>
      <c r="AB26" t="s">
        <v>346</v>
      </c>
      <c r="AC26" s="31">
        <f t="shared" si="3"/>
        <v>100</v>
      </c>
      <c r="AD26" s="31">
        <f t="shared" si="6"/>
        <v>99.564286411081483</v>
      </c>
      <c r="AE26" s="31">
        <f t="shared" si="7"/>
        <v>96.059183388231617</v>
      </c>
      <c r="AF26" s="31">
        <f t="shared" si="8"/>
        <v>92.556174752939171</v>
      </c>
      <c r="AG26" s="31">
        <f t="shared" si="9"/>
        <v>91.915226395485817</v>
      </c>
      <c r="AH26" s="31">
        <f t="shared" si="9"/>
        <v>98.131468284080398</v>
      </c>
      <c r="AO26" t="s">
        <v>346</v>
      </c>
      <c r="AP26" s="2">
        <v>0</v>
      </c>
      <c r="AQ26" s="2"/>
      <c r="AR26" s="2">
        <v>2178</v>
      </c>
      <c r="AS26" s="2">
        <v>3010</v>
      </c>
      <c r="AT26" s="2">
        <v>1952</v>
      </c>
      <c r="AU26" s="2">
        <v>1259.8636363636363</v>
      </c>
      <c r="AV26" s="2"/>
      <c r="AW26" s="2"/>
      <c r="AX26" s="2"/>
      <c r="AY26" s="2"/>
      <c r="AZ26" s="2"/>
      <c r="BB26" t="s">
        <v>346</v>
      </c>
      <c r="BC26" s="2">
        <f t="shared" si="4"/>
        <v>19759.850000000002</v>
      </c>
      <c r="BD26" s="2"/>
      <c r="BE26" s="2">
        <f t="shared" si="10"/>
        <v>16805.800000000003</v>
      </c>
      <c r="BF26" s="2">
        <f t="shared" si="11"/>
        <v>15394.600000000002</v>
      </c>
      <c r="BG26" s="2">
        <f t="shared" si="12"/>
        <v>16367.260000000002</v>
      </c>
      <c r="BH26" s="2">
        <f t="shared" si="12"/>
        <v>17368.596363636359</v>
      </c>
      <c r="BO26" t="s">
        <v>346</v>
      </c>
      <c r="BP26" s="5">
        <f t="shared" si="5"/>
        <v>100</v>
      </c>
      <c r="BQ26" s="5"/>
      <c r="BR26" s="5">
        <f t="shared" si="13"/>
        <v>85.038370831232044</v>
      </c>
      <c r="BS26" s="5">
        <f t="shared" si="14"/>
        <v>77.418976117470493</v>
      </c>
      <c r="BT26" s="5">
        <f t="shared" si="15"/>
        <v>82.121243345734442</v>
      </c>
      <c r="BU26" s="5">
        <f t="shared" si="15"/>
        <v>91.494727057264853</v>
      </c>
    </row>
    <row r="27" spans="2:78">
      <c r="B27" t="s">
        <v>347</v>
      </c>
      <c r="C27" s="2">
        <v>15978319.549999999</v>
      </c>
      <c r="D27" s="2">
        <v>16122200.125427581</v>
      </c>
      <c r="E27" s="2">
        <v>16300095.088928705</v>
      </c>
      <c r="F27" s="2">
        <v>16505158.320375096</v>
      </c>
      <c r="G27" s="2">
        <v>16573182.417967206</v>
      </c>
      <c r="H27" s="2">
        <v>16596703.398455804</v>
      </c>
      <c r="I27" s="2">
        <v>16396224.185527993</v>
      </c>
      <c r="J27" s="2">
        <v>16394801.782713875</v>
      </c>
      <c r="K27" s="2">
        <v>16498468.043780901</v>
      </c>
      <c r="L27" s="2">
        <v>16447919.271714749</v>
      </c>
      <c r="M27" s="2">
        <v>16480217.201436318</v>
      </c>
      <c r="N27" s="2"/>
      <c r="O27" t="s">
        <v>347</v>
      </c>
      <c r="P27" s="2">
        <v>15978319.549999999</v>
      </c>
      <c r="Q27" s="2">
        <v>15740314.199999999</v>
      </c>
      <c r="R27" s="2">
        <v>15233601.9</v>
      </c>
      <c r="S27" s="2">
        <v>15321532.15</v>
      </c>
      <c r="T27" s="2">
        <v>15365398.700000001</v>
      </c>
      <c r="U27" s="2">
        <v>15509112.120000001</v>
      </c>
      <c r="V27" s="2"/>
      <c r="W27" s="2"/>
      <c r="X27" s="2"/>
      <c r="Y27" s="2"/>
      <c r="Z27" s="2"/>
      <c r="AB27" t="s">
        <v>347</v>
      </c>
      <c r="AC27" s="31">
        <f t="shared" si="3"/>
        <v>100</v>
      </c>
      <c r="AD27" s="31">
        <f t="shared" si="6"/>
        <v>97.631303901101688</v>
      </c>
      <c r="AE27" s="31">
        <f t="shared" si="7"/>
        <v>93.457135169394903</v>
      </c>
      <c r="AF27" s="31">
        <f t="shared" si="8"/>
        <v>92.828749973794871</v>
      </c>
      <c r="AG27" s="31">
        <f t="shared" si="9"/>
        <v>92.712421262811716</v>
      </c>
      <c r="AH27" s="31">
        <f t="shared" si="9"/>
        <v>93.446943936125308</v>
      </c>
      <c r="AO27" t="s">
        <v>347</v>
      </c>
      <c r="AP27" s="2">
        <v>0</v>
      </c>
      <c r="AQ27" s="2"/>
      <c r="AR27" s="2">
        <f>SUM(AR8:AR26)</f>
        <v>2308465</v>
      </c>
      <c r="AS27" s="2">
        <f t="shared" ref="AS27:AT27" si="16">SUM(AS8:AS26)</f>
        <v>3181839</v>
      </c>
      <c r="AT27" s="2">
        <f t="shared" si="16"/>
        <v>2330185</v>
      </c>
      <c r="AU27" s="2">
        <v>1346288.5000000002</v>
      </c>
      <c r="AV27" s="2"/>
      <c r="AW27" s="2"/>
      <c r="AX27" s="2"/>
      <c r="AY27" s="2"/>
      <c r="AZ27" s="2"/>
      <c r="BB27" t="s">
        <v>347</v>
      </c>
      <c r="BC27" s="2">
        <f t="shared" si="4"/>
        <v>15978319.549999999</v>
      </c>
      <c r="BD27" s="2"/>
      <c r="BE27" s="2">
        <f t="shared" si="10"/>
        <v>12925136.9</v>
      </c>
      <c r="BF27" s="2">
        <f t="shared" si="11"/>
        <v>12139693.15</v>
      </c>
      <c r="BG27" s="2">
        <f t="shared" si="12"/>
        <v>13035213.700000001</v>
      </c>
      <c r="BH27" s="2">
        <f t="shared" si="12"/>
        <v>14162823.620000001</v>
      </c>
      <c r="BO27" t="s">
        <v>347</v>
      </c>
      <c r="BP27" s="5">
        <f t="shared" si="5"/>
        <v>100</v>
      </c>
      <c r="BQ27" s="5"/>
      <c r="BR27" s="5">
        <f t="shared" si="13"/>
        <v>79.294855824362443</v>
      </c>
      <c r="BS27" s="5">
        <f t="shared" si="14"/>
        <v>73.550903992323015</v>
      </c>
      <c r="BT27" s="5">
        <f t="shared" si="15"/>
        <v>78.652448101146547</v>
      </c>
      <c r="BU27" s="5">
        <f t="shared" si="15"/>
        <v>85.335161326783378</v>
      </c>
    </row>
    <row r="30" spans="2:78" ht="17">
      <c r="B30" s="11" t="s">
        <v>141</v>
      </c>
      <c r="O30" s="11" t="s">
        <v>141</v>
      </c>
      <c r="AB30" s="11" t="s">
        <v>141</v>
      </c>
      <c r="AO30" s="11" t="s">
        <v>141</v>
      </c>
      <c r="AP30" t="s">
        <v>348</v>
      </c>
      <c r="AT30" s="45"/>
      <c r="AU30" t="s">
        <v>373</v>
      </c>
      <c r="BB30" s="11" t="s">
        <v>141</v>
      </c>
      <c r="BC30" t="s">
        <v>154</v>
      </c>
      <c r="BO30" s="11" t="s">
        <v>141</v>
      </c>
      <c r="BP30" t="s">
        <v>154</v>
      </c>
    </row>
    <row r="31" spans="2:78">
      <c r="AR31" s="3" t="s">
        <v>152</v>
      </c>
      <c r="AS31" s="13" t="s">
        <v>350</v>
      </c>
      <c r="AT31" s="46" t="s">
        <v>349</v>
      </c>
      <c r="AU31" s="46" t="s">
        <v>372</v>
      </c>
      <c r="BE31" s="3" t="s">
        <v>152</v>
      </c>
      <c r="BF31" s="13" t="s">
        <v>151</v>
      </c>
      <c r="BR31" s="3" t="s">
        <v>152</v>
      </c>
      <c r="BS31" s="13" t="s">
        <v>151</v>
      </c>
    </row>
    <row r="32" spans="2:78">
      <c r="C32" s="10" t="s">
        <v>126</v>
      </c>
      <c r="D32" s="10" t="s">
        <v>127</v>
      </c>
      <c r="E32" s="10" t="s">
        <v>128</v>
      </c>
      <c r="F32" s="10" t="s">
        <v>129</v>
      </c>
      <c r="G32" s="10" t="s">
        <v>130</v>
      </c>
      <c r="H32" s="10" t="s">
        <v>131</v>
      </c>
      <c r="I32" s="10" t="s">
        <v>132</v>
      </c>
      <c r="J32" s="10" t="s">
        <v>133</v>
      </c>
      <c r="K32" s="10" t="s">
        <v>134</v>
      </c>
      <c r="L32" s="10" t="s">
        <v>135</v>
      </c>
      <c r="M32" s="10" t="s">
        <v>136</v>
      </c>
      <c r="P32" s="10" t="s">
        <v>126</v>
      </c>
      <c r="Q32" s="10" t="s">
        <v>127</v>
      </c>
      <c r="R32" s="10" t="s">
        <v>128</v>
      </c>
      <c r="S32" s="10" t="s">
        <v>129</v>
      </c>
      <c r="T32" s="10" t="s">
        <v>130</v>
      </c>
      <c r="U32" s="10" t="s">
        <v>131</v>
      </c>
      <c r="V32" s="10" t="s">
        <v>132</v>
      </c>
      <c r="W32" s="10" t="s">
        <v>133</v>
      </c>
      <c r="X32" s="10" t="s">
        <v>134</v>
      </c>
      <c r="Y32" s="10" t="s">
        <v>135</v>
      </c>
      <c r="Z32" s="10" t="s">
        <v>136</v>
      </c>
      <c r="AC32" s="10" t="s">
        <v>126</v>
      </c>
      <c r="AD32" s="10" t="s">
        <v>127</v>
      </c>
      <c r="AE32" s="10" t="s">
        <v>128</v>
      </c>
      <c r="AF32" s="10" t="s">
        <v>129</v>
      </c>
      <c r="AG32" s="10" t="s">
        <v>130</v>
      </c>
      <c r="AH32" s="10" t="s">
        <v>131</v>
      </c>
      <c r="AI32" s="10" t="s">
        <v>132</v>
      </c>
      <c r="AJ32" s="10" t="s">
        <v>133</v>
      </c>
      <c r="AK32" s="10" t="s">
        <v>134</v>
      </c>
      <c r="AL32" s="10" t="s">
        <v>135</v>
      </c>
      <c r="AM32" s="10" t="s">
        <v>136</v>
      </c>
      <c r="AP32" s="10" t="s">
        <v>126</v>
      </c>
      <c r="AQ32" s="10" t="s">
        <v>127</v>
      </c>
      <c r="AR32" s="10" t="s">
        <v>128</v>
      </c>
      <c r="AS32" s="10" t="s">
        <v>129</v>
      </c>
      <c r="AT32" s="10" t="s">
        <v>130</v>
      </c>
      <c r="AU32" s="10" t="s">
        <v>131</v>
      </c>
      <c r="AV32" s="10" t="s">
        <v>132</v>
      </c>
      <c r="AW32" s="10" t="s">
        <v>133</v>
      </c>
      <c r="AX32" s="10" t="s">
        <v>134</v>
      </c>
      <c r="AY32" s="10" t="s">
        <v>135</v>
      </c>
      <c r="AZ32" s="10" t="s">
        <v>136</v>
      </c>
      <c r="BC32" s="10" t="s">
        <v>126</v>
      </c>
      <c r="BD32" s="10" t="s">
        <v>127</v>
      </c>
      <c r="BE32" s="10" t="s">
        <v>128</v>
      </c>
      <c r="BF32" s="10" t="s">
        <v>129</v>
      </c>
      <c r="BG32" s="10" t="s">
        <v>130</v>
      </c>
      <c r="BH32" s="10" t="s">
        <v>131</v>
      </c>
      <c r="BI32" s="10" t="s">
        <v>132</v>
      </c>
      <c r="BJ32" s="10" t="s">
        <v>133</v>
      </c>
      <c r="BK32" s="10" t="s">
        <v>134</v>
      </c>
      <c r="BL32" s="10" t="s">
        <v>135</v>
      </c>
      <c r="BM32" s="10" t="s">
        <v>136</v>
      </c>
      <c r="BP32" s="10" t="s">
        <v>126</v>
      </c>
      <c r="BQ32" s="10" t="s">
        <v>127</v>
      </c>
      <c r="BR32" s="10" t="s">
        <v>128</v>
      </c>
      <c r="BS32" s="10" t="s">
        <v>129</v>
      </c>
      <c r="BT32" s="10" t="s">
        <v>130</v>
      </c>
      <c r="BU32" s="10" t="s">
        <v>131</v>
      </c>
      <c r="BV32" s="10" t="s">
        <v>132</v>
      </c>
      <c r="BW32" s="10" t="s">
        <v>133</v>
      </c>
      <c r="BX32" s="10" t="s">
        <v>134</v>
      </c>
      <c r="BY32" s="10" t="s">
        <v>135</v>
      </c>
      <c r="BZ32" s="10" t="s">
        <v>136</v>
      </c>
    </row>
    <row r="33" spans="2:73">
      <c r="B33" t="s">
        <v>328</v>
      </c>
      <c r="C33" s="2">
        <v>539859.54999999993</v>
      </c>
      <c r="D33" s="2">
        <v>543454.88154524751</v>
      </c>
      <c r="E33" s="2">
        <v>547123.88334576355</v>
      </c>
      <c r="F33" s="2">
        <v>550196.52345770819</v>
      </c>
      <c r="G33" s="2">
        <v>552304.44037133781</v>
      </c>
      <c r="H33" s="2">
        <v>551414.40053501062</v>
      </c>
      <c r="I33" s="2">
        <v>549228.48463740316</v>
      </c>
      <c r="J33" s="2">
        <v>550795.90399963467</v>
      </c>
      <c r="K33" s="2">
        <v>552196.35518781992</v>
      </c>
      <c r="L33" s="2">
        <v>552512.22958278737</v>
      </c>
      <c r="M33" s="2">
        <v>552974.84071762103</v>
      </c>
      <c r="O33" t="s">
        <v>328</v>
      </c>
      <c r="P33" s="2">
        <v>539859.54999999993</v>
      </c>
      <c r="Q33" s="2">
        <v>539319.35</v>
      </c>
      <c r="R33" s="2">
        <v>530799.30000000005</v>
      </c>
      <c r="S33" s="2">
        <v>534223.1</v>
      </c>
      <c r="T33" s="2">
        <v>540547.30000000005</v>
      </c>
      <c r="U33" s="2">
        <v>544622.51</v>
      </c>
      <c r="V33" s="2"/>
      <c r="W33" s="2"/>
      <c r="X33" s="2"/>
      <c r="Y33" s="2"/>
      <c r="Z33" s="2"/>
      <c r="AB33" t="s">
        <v>328</v>
      </c>
      <c r="AC33" s="31">
        <f>P33*100/C33</f>
        <v>100</v>
      </c>
      <c r="AD33" s="31">
        <f t="shared" ref="AD33:AD52" si="17">Q33*100/D33</f>
        <v>99.239029460276697</v>
      </c>
      <c r="AE33" s="31">
        <f t="shared" ref="AE33:AE52" si="18">R33*100/E33</f>
        <v>97.016291219835693</v>
      </c>
      <c r="AF33" s="31">
        <f t="shared" ref="AF33:AF52" si="19">S33*100/F33</f>
        <v>97.096778555174566</v>
      </c>
      <c r="AG33" s="31">
        <f t="shared" ref="AG33:AH52" si="20">T33*100/G33</f>
        <v>97.871257315361632</v>
      </c>
      <c r="AH33" s="31">
        <f t="shared" si="20"/>
        <v>98.768278353191221</v>
      </c>
      <c r="AO33" t="s">
        <v>328</v>
      </c>
      <c r="AP33" s="2">
        <v>0</v>
      </c>
      <c r="AQ33" s="2"/>
      <c r="AR33" s="2">
        <v>216934</v>
      </c>
      <c r="AS33" s="2">
        <v>254761</v>
      </c>
      <c r="AT33" s="2">
        <v>260245</v>
      </c>
      <c r="AU33" s="2">
        <v>24294</v>
      </c>
      <c r="AV33" s="2"/>
      <c r="AW33" s="2"/>
      <c r="AX33" s="2"/>
      <c r="AY33" s="2"/>
      <c r="AZ33" s="2"/>
      <c r="BB33" t="s">
        <v>328</v>
      </c>
      <c r="BC33" s="2">
        <f>P33-AP33</f>
        <v>539859.54999999993</v>
      </c>
      <c r="BD33" s="2"/>
      <c r="BE33" s="2">
        <f t="shared" ref="BE33:BE52" si="21">R33-AR33</f>
        <v>313865.30000000005</v>
      </c>
      <c r="BF33" s="2">
        <f t="shared" ref="BF33:BF52" si="22">S33-AS33</f>
        <v>279462.09999999998</v>
      </c>
      <c r="BG33" s="2">
        <f t="shared" ref="BG33:BH52" si="23">T33-AT33</f>
        <v>280302.30000000005</v>
      </c>
      <c r="BH33" s="2">
        <f t="shared" si="23"/>
        <v>520328.51</v>
      </c>
      <c r="BO33" t="s">
        <v>328</v>
      </c>
      <c r="BP33" s="5">
        <f>BC33*100/C33</f>
        <v>100</v>
      </c>
      <c r="BQ33" s="5"/>
      <c r="BR33" s="5">
        <f t="shared" ref="BR33:BR52" si="24">BE33*100/E33</f>
        <v>57.366404493376486</v>
      </c>
      <c r="BS33" s="5">
        <f t="shared" ref="BS33:BS52" si="25">BF33*100/F33</f>
        <v>50.793141738468528</v>
      </c>
      <c r="BT33" s="5">
        <f t="shared" ref="BT33:BU52" si="26">BG33*100/G33</f>
        <v>50.751411632964754</v>
      </c>
      <c r="BU33" s="5">
        <f>BH33*100/H33</f>
        <v>94.362517463299923</v>
      </c>
    </row>
    <row r="34" spans="2:73">
      <c r="B34" t="s">
        <v>329</v>
      </c>
      <c r="C34" s="2">
        <v>100979.70000000001</v>
      </c>
      <c r="D34" s="2">
        <v>101139.72454769473</v>
      </c>
      <c r="E34" s="2">
        <v>100978.77623916688</v>
      </c>
      <c r="F34" s="2">
        <v>99470.4692746129</v>
      </c>
      <c r="G34" s="2">
        <v>99675.738655535024</v>
      </c>
      <c r="H34" s="2">
        <v>99730.104411514927</v>
      </c>
      <c r="I34" s="2">
        <v>99298.678931043469</v>
      </c>
      <c r="J34" s="2">
        <v>98937.041150566234</v>
      </c>
      <c r="K34" s="2">
        <v>98918.196429570162</v>
      </c>
      <c r="L34" s="2">
        <v>98809.688564969969</v>
      </c>
      <c r="M34" s="2">
        <v>98912.576074185359</v>
      </c>
      <c r="O34" t="s">
        <v>329</v>
      </c>
      <c r="P34" s="2">
        <v>100979.70000000001</v>
      </c>
      <c r="Q34" s="2">
        <v>100419.45</v>
      </c>
      <c r="R34" s="2">
        <v>99196.3</v>
      </c>
      <c r="S34" s="2">
        <v>99522.75</v>
      </c>
      <c r="T34" s="2">
        <v>100314.85</v>
      </c>
      <c r="U34" s="2">
        <v>100851.73</v>
      </c>
      <c r="V34" s="2"/>
      <c r="W34" s="2"/>
      <c r="X34" s="2"/>
      <c r="Y34" s="2"/>
      <c r="Z34" s="2"/>
      <c r="AB34" t="s">
        <v>329</v>
      </c>
      <c r="AC34" s="31">
        <f t="shared" ref="AC34:AC52" si="27">P34*100/C34</f>
        <v>100</v>
      </c>
      <c r="AD34" s="31">
        <f t="shared" si="17"/>
        <v>99.287842090814607</v>
      </c>
      <c r="AE34" s="31">
        <f t="shared" si="18"/>
        <v>98.234801108160482</v>
      </c>
      <c r="AF34" s="31">
        <f t="shared" si="19"/>
        <v>100.05255904166167</v>
      </c>
      <c r="AG34" s="31">
        <f t="shared" si="20"/>
        <v>100.64119047732734</v>
      </c>
      <c r="AH34" s="31">
        <f t="shared" si="20"/>
        <v>101.12466099890653</v>
      </c>
      <c r="AO34" t="s">
        <v>329</v>
      </c>
      <c r="AP34" s="2">
        <v>0</v>
      </c>
      <c r="AQ34" s="2"/>
      <c r="AR34" s="2">
        <v>27263</v>
      </c>
      <c r="AS34" s="2">
        <v>36323</v>
      </c>
      <c r="AT34" s="2">
        <v>37528</v>
      </c>
      <c r="AU34" s="2">
        <v>2887</v>
      </c>
      <c r="AV34" s="2"/>
      <c r="AW34" s="2"/>
      <c r="AX34" s="2"/>
      <c r="AY34" s="2"/>
      <c r="AZ34" s="2"/>
      <c r="BB34" t="s">
        <v>329</v>
      </c>
      <c r="BC34" s="2">
        <f t="shared" ref="BC34:BC52" si="28">P34-AP34</f>
        <v>100979.70000000001</v>
      </c>
      <c r="BD34" s="2"/>
      <c r="BE34" s="2">
        <f t="shared" si="21"/>
        <v>71933.3</v>
      </c>
      <c r="BF34" s="2">
        <f t="shared" si="22"/>
        <v>63199.75</v>
      </c>
      <c r="BG34" s="2">
        <f t="shared" si="23"/>
        <v>62786.850000000006</v>
      </c>
      <c r="BH34" s="2">
        <f t="shared" si="23"/>
        <v>97964.73</v>
      </c>
      <c r="BO34" t="s">
        <v>329</v>
      </c>
      <c r="BP34" s="5">
        <f t="shared" ref="BP34:BP52" si="29">BC34*100/C34</f>
        <v>100</v>
      </c>
      <c r="BQ34" s="5"/>
      <c r="BR34" s="5">
        <f t="shared" si="24"/>
        <v>71.236058386791044</v>
      </c>
      <c r="BS34" s="5">
        <f t="shared" si="25"/>
        <v>63.536193667209325</v>
      </c>
      <c r="BT34" s="5">
        <f t="shared" si="26"/>
        <v>62.991105806581785</v>
      </c>
      <c r="BU34" s="5">
        <f t="shared" si="26"/>
        <v>98.229848026398841</v>
      </c>
    </row>
    <row r="35" spans="2:73">
      <c r="B35" t="s">
        <v>330</v>
      </c>
      <c r="C35" s="2">
        <v>73221.25</v>
      </c>
      <c r="D35" s="2">
        <v>73307.80546966636</v>
      </c>
      <c r="E35" s="2">
        <v>73379.41916912068</v>
      </c>
      <c r="F35" s="2">
        <v>73428.704266894827</v>
      </c>
      <c r="G35" s="2">
        <v>73397.960412765649</v>
      </c>
      <c r="H35" s="2">
        <v>73306.450722797352</v>
      </c>
      <c r="I35" s="2">
        <v>73164.756066696704</v>
      </c>
      <c r="J35" s="2">
        <v>73006.052909759048</v>
      </c>
      <c r="K35" s="2">
        <v>72908.10569999725</v>
      </c>
      <c r="L35" s="2">
        <v>72873.614042485962</v>
      </c>
      <c r="M35" s="2">
        <v>72864.546138260659</v>
      </c>
      <c r="O35" t="s">
        <v>330</v>
      </c>
      <c r="P35" s="2">
        <v>73221.25</v>
      </c>
      <c r="Q35" s="2">
        <v>73002.899999999994</v>
      </c>
      <c r="R35" s="2">
        <v>72308.850000000006</v>
      </c>
      <c r="S35" s="2">
        <v>72370.399999999994</v>
      </c>
      <c r="T35" s="2">
        <v>72701.249999999985</v>
      </c>
      <c r="U35" s="2">
        <v>73063.98</v>
      </c>
      <c r="V35" s="2"/>
      <c r="W35" s="2"/>
      <c r="X35" s="2"/>
      <c r="Y35" s="2"/>
      <c r="Z35" s="2"/>
      <c r="AB35" t="s">
        <v>330</v>
      </c>
      <c r="AC35" s="31">
        <f t="shared" si="27"/>
        <v>100</v>
      </c>
      <c r="AD35" s="31">
        <f t="shared" si="17"/>
        <v>99.58407502760052</v>
      </c>
      <c r="AE35" s="31">
        <f t="shared" si="18"/>
        <v>98.541049818542064</v>
      </c>
      <c r="AF35" s="31">
        <f t="shared" si="19"/>
        <v>98.558732204985986</v>
      </c>
      <c r="AG35" s="31">
        <f t="shared" si="20"/>
        <v>99.050776876022709</v>
      </c>
      <c r="AH35" s="31">
        <f t="shared" si="20"/>
        <v>99.669236853773981</v>
      </c>
      <c r="AO35" t="s">
        <v>330</v>
      </c>
      <c r="AP35" s="2">
        <v>0</v>
      </c>
      <c r="AQ35" s="2"/>
      <c r="AR35" s="2">
        <v>27478</v>
      </c>
      <c r="AS35" s="2">
        <v>33209</v>
      </c>
      <c r="AT35" s="2">
        <v>33997</v>
      </c>
      <c r="AU35" s="2">
        <v>1956</v>
      </c>
      <c r="AV35" s="2"/>
      <c r="AW35" s="2"/>
      <c r="AX35" s="2"/>
      <c r="AY35" s="2"/>
      <c r="AZ35" s="2"/>
      <c r="BB35" t="s">
        <v>330</v>
      </c>
      <c r="BC35" s="2">
        <f t="shared" si="28"/>
        <v>73221.25</v>
      </c>
      <c r="BD35" s="2"/>
      <c r="BE35" s="2">
        <f t="shared" si="21"/>
        <v>44830.850000000006</v>
      </c>
      <c r="BF35" s="2">
        <f t="shared" si="22"/>
        <v>39161.399999999994</v>
      </c>
      <c r="BG35" s="2">
        <f t="shared" si="23"/>
        <v>38704.249999999985</v>
      </c>
      <c r="BH35" s="2">
        <f t="shared" si="23"/>
        <v>71107.98</v>
      </c>
      <c r="BO35" t="s">
        <v>330</v>
      </c>
      <c r="BP35" s="5">
        <f t="shared" si="29"/>
        <v>100</v>
      </c>
      <c r="BQ35" s="5"/>
      <c r="BR35" s="5">
        <f t="shared" si="24"/>
        <v>61.094582796678232</v>
      </c>
      <c r="BS35" s="5">
        <f t="shared" si="25"/>
        <v>53.332549431429676</v>
      </c>
      <c r="BT35" s="5">
        <f t="shared" si="26"/>
        <v>52.732051111965774</v>
      </c>
      <c r="BU35" s="5">
        <f t="shared" si="26"/>
        <v>97.000985996292883</v>
      </c>
    </row>
    <row r="36" spans="2:73">
      <c r="B36" t="s">
        <v>331</v>
      </c>
      <c r="C36" s="2">
        <v>90505.650000000009</v>
      </c>
      <c r="D36" s="2">
        <v>92367.505830276757</v>
      </c>
      <c r="E36" s="2">
        <v>95576.050167950933</v>
      </c>
      <c r="F36" s="2">
        <v>98866.977687223087</v>
      </c>
      <c r="G36" s="2">
        <v>100393.77055651676</v>
      </c>
      <c r="H36" s="2">
        <v>100755.46623104646</v>
      </c>
      <c r="I36" s="2">
        <v>100555.83800227875</v>
      </c>
      <c r="J36" s="2">
        <v>100268.58152595646</v>
      </c>
      <c r="K36" s="2">
        <v>98342.654414256438</v>
      </c>
      <c r="L36" s="2">
        <v>93554.204549106653</v>
      </c>
      <c r="M36" s="2">
        <v>92551.58218386829</v>
      </c>
      <c r="O36" t="s">
        <v>331</v>
      </c>
      <c r="P36" s="2">
        <v>90505.650000000009</v>
      </c>
      <c r="Q36" s="2">
        <v>91354.62999999999</v>
      </c>
      <c r="R36" s="2">
        <v>90293.35</v>
      </c>
      <c r="S36" s="2">
        <v>91311.6</v>
      </c>
      <c r="T36" s="2">
        <v>92550.12</v>
      </c>
      <c r="U36" s="2">
        <v>94895.29</v>
      </c>
      <c r="V36" s="2"/>
      <c r="W36" s="2"/>
      <c r="X36" s="2"/>
      <c r="Y36" s="2"/>
      <c r="Z36" s="2"/>
      <c r="AB36" t="s">
        <v>331</v>
      </c>
      <c r="AC36" s="31">
        <f t="shared" si="27"/>
        <v>99.999999999999986</v>
      </c>
      <c r="AD36" s="31">
        <f t="shared" si="17"/>
        <v>98.903428406805844</v>
      </c>
      <c r="AE36" s="31">
        <f t="shared" si="18"/>
        <v>94.472778317718806</v>
      </c>
      <c r="AF36" s="31">
        <f t="shared" si="19"/>
        <v>92.358037168764895</v>
      </c>
      <c r="AG36" s="31">
        <f t="shared" si="20"/>
        <v>92.1871142870352</v>
      </c>
      <c r="AH36" s="31">
        <f t="shared" si="20"/>
        <v>94.183763471841559</v>
      </c>
      <c r="AO36" t="s">
        <v>331</v>
      </c>
      <c r="AP36" s="2">
        <v>0</v>
      </c>
      <c r="AQ36" s="2"/>
      <c r="AR36" s="2">
        <v>29787</v>
      </c>
      <c r="AS36" s="2">
        <v>40215</v>
      </c>
      <c r="AT36" s="2">
        <v>42369</v>
      </c>
      <c r="AU36" s="2">
        <v>3979</v>
      </c>
      <c r="AV36" s="2"/>
      <c r="AW36" s="2"/>
      <c r="AX36" s="2"/>
      <c r="AY36" s="2"/>
      <c r="AZ36" s="2"/>
      <c r="BB36" t="s">
        <v>331</v>
      </c>
      <c r="BC36" s="2">
        <f t="shared" si="28"/>
        <v>90505.650000000009</v>
      </c>
      <c r="BD36" s="2"/>
      <c r="BE36" s="2">
        <f t="shared" si="21"/>
        <v>60506.350000000006</v>
      </c>
      <c r="BF36" s="2">
        <f t="shared" si="22"/>
        <v>51096.600000000006</v>
      </c>
      <c r="BG36" s="2">
        <f t="shared" si="23"/>
        <v>50181.119999999995</v>
      </c>
      <c r="BH36" s="2">
        <f t="shared" si="23"/>
        <v>90916.29</v>
      </c>
      <c r="BO36" t="s">
        <v>331</v>
      </c>
      <c r="BP36" s="5">
        <f t="shared" si="29"/>
        <v>99.999999999999986</v>
      </c>
      <c r="BQ36" s="5"/>
      <c r="BR36" s="5">
        <f t="shared" si="24"/>
        <v>63.307020842224887</v>
      </c>
      <c r="BS36" s="5">
        <f t="shared" si="25"/>
        <v>51.682170523761641</v>
      </c>
      <c r="BT36" s="5">
        <f t="shared" si="26"/>
        <v>49.984296557275428</v>
      </c>
      <c r="BU36" s="5">
        <f t="shared" si="26"/>
        <v>90.234598082764222</v>
      </c>
    </row>
    <row r="37" spans="2:73">
      <c r="B37" t="s">
        <v>332</v>
      </c>
      <c r="C37" s="2">
        <v>129763.35000000002</v>
      </c>
      <c r="D37" s="2">
        <v>130352.06259528865</v>
      </c>
      <c r="E37" s="2">
        <v>130791.34582454998</v>
      </c>
      <c r="F37" s="2">
        <v>131160.6483589776</v>
      </c>
      <c r="G37" s="2">
        <v>131507.92755708989</v>
      </c>
      <c r="H37" s="2">
        <v>131354.82420458386</v>
      </c>
      <c r="I37" s="2">
        <v>131344.39913930939</v>
      </c>
      <c r="J37" s="2">
        <v>131952.31526056264</v>
      </c>
      <c r="K37" s="2">
        <v>132675.68923701294</v>
      </c>
      <c r="L37" s="2">
        <v>133214.53029595385</v>
      </c>
      <c r="M37" s="2">
        <v>133469.06449085422</v>
      </c>
      <c r="O37" t="s">
        <v>332</v>
      </c>
      <c r="P37" s="2">
        <v>129763.35</v>
      </c>
      <c r="Q37" s="2">
        <v>129446.67</v>
      </c>
      <c r="R37" s="2">
        <v>127099</v>
      </c>
      <c r="S37" s="2">
        <v>127049.9</v>
      </c>
      <c r="T37" s="2">
        <v>127744.61999999998</v>
      </c>
      <c r="U37" s="2">
        <v>128367.67999999999</v>
      </c>
      <c r="V37" s="2"/>
      <c r="W37" s="2"/>
      <c r="X37" s="2"/>
      <c r="Y37" s="2"/>
      <c r="Z37" s="2"/>
      <c r="AB37" t="s">
        <v>332</v>
      </c>
      <c r="AC37" s="31">
        <f t="shared" si="27"/>
        <v>99.999999999999986</v>
      </c>
      <c r="AD37" s="31">
        <f t="shared" si="17"/>
        <v>99.30542518678844</v>
      </c>
      <c r="AE37" s="31">
        <f t="shared" si="18"/>
        <v>97.176918854017245</v>
      </c>
      <c r="AF37" s="31">
        <f t="shared" si="19"/>
        <v>96.865867613183212</v>
      </c>
      <c r="AG37" s="31">
        <f t="shared" si="20"/>
        <v>97.138341674910663</v>
      </c>
      <c r="AH37" s="31">
        <f t="shared" si="20"/>
        <v>97.725896842637923</v>
      </c>
      <c r="AO37" t="s">
        <v>332</v>
      </c>
      <c r="AP37" s="2">
        <v>0</v>
      </c>
      <c r="AQ37" s="2"/>
      <c r="AR37" s="2">
        <v>49748</v>
      </c>
      <c r="AS37" s="2">
        <v>66080</v>
      </c>
      <c r="AT37" s="2">
        <v>67848</v>
      </c>
      <c r="AU37" s="2">
        <v>7578</v>
      </c>
      <c r="AV37" s="2"/>
      <c r="AW37" s="2"/>
      <c r="AX37" s="2"/>
      <c r="AY37" s="2"/>
      <c r="AZ37" s="2"/>
      <c r="BB37" t="s">
        <v>332</v>
      </c>
      <c r="BC37" s="2">
        <f t="shared" si="28"/>
        <v>129763.35</v>
      </c>
      <c r="BD37" s="2"/>
      <c r="BE37" s="2">
        <f t="shared" si="21"/>
        <v>77351</v>
      </c>
      <c r="BF37" s="2">
        <f t="shared" si="22"/>
        <v>60969.899999999994</v>
      </c>
      <c r="BG37" s="2">
        <f t="shared" si="23"/>
        <v>59896.619999999981</v>
      </c>
      <c r="BH37" s="2">
        <f t="shared" si="23"/>
        <v>120789.68</v>
      </c>
      <c r="BO37" t="s">
        <v>332</v>
      </c>
      <c r="BP37" s="5">
        <f t="shared" si="29"/>
        <v>99.999999999999986</v>
      </c>
      <c r="BQ37" s="5"/>
      <c r="BR37" s="5">
        <f t="shared" si="24"/>
        <v>59.140763108105396</v>
      </c>
      <c r="BS37" s="5">
        <f t="shared" si="25"/>
        <v>46.48490287508308</v>
      </c>
      <c r="BT37" s="5">
        <f t="shared" si="26"/>
        <v>45.546014687211773</v>
      </c>
      <c r="BU37" s="5">
        <f t="shared" si="26"/>
        <v>91.956790115200675</v>
      </c>
    </row>
    <row r="38" spans="2:73">
      <c r="B38" t="s">
        <v>333</v>
      </c>
      <c r="C38" s="2">
        <v>41349.75</v>
      </c>
      <c r="D38" s="2">
        <v>41441.921435267242</v>
      </c>
      <c r="E38" s="2">
        <v>41645.495751214235</v>
      </c>
      <c r="F38" s="2">
        <v>41768.417570182522</v>
      </c>
      <c r="G38" s="2">
        <v>41830.13755613337</v>
      </c>
      <c r="H38" s="2">
        <v>41964.349130361967</v>
      </c>
      <c r="I38" s="2">
        <v>41938.212300664018</v>
      </c>
      <c r="J38" s="2">
        <v>41768.477357059455</v>
      </c>
      <c r="K38" s="2">
        <v>41606.963109032782</v>
      </c>
      <c r="L38" s="2">
        <v>41541.914986932832</v>
      </c>
      <c r="M38" s="2">
        <v>41474.475389755688</v>
      </c>
      <c r="O38" t="s">
        <v>333</v>
      </c>
      <c r="P38" s="2">
        <v>41349.75</v>
      </c>
      <c r="Q38" s="2">
        <v>41296.49</v>
      </c>
      <c r="R38" s="2">
        <v>40906.5</v>
      </c>
      <c r="S38" s="2">
        <v>40989.15</v>
      </c>
      <c r="T38" s="2">
        <v>41237.99</v>
      </c>
      <c r="U38" s="2">
        <v>41634.730000000003</v>
      </c>
      <c r="V38" s="2"/>
      <c r="W38" s="2"/>
      <c r="X38" s="2"/>
      <c r="Y38" s="2"/>
      <c r="Z38" s="2"/>
      <c r="AB38" t="s">
        <v>333</v>
      </c>
      <c r="AC38" s="31">
        <f t="shared" si="27"/>
        <v>100</v>
      </c>
      <c r="AD38" s="31">
        <f t="shared" si="17"/>
        <v>99.6490716882073</v>
      </c>
      <c r="AE38" s="31">
        <f t="shared" si="18"/>
        <v>98.225508574495265</v>
      </c>
      <c r="AF38" s="31">
        <f t="shared" si="19"/>
        <v>98.134313877529266</v>
      </c>
      <c r="AG38" s="31">
        <f t="shared" si="20"/>
        <v>98.584399691875873</v>
      </c>
      <c r="AH38" s="31">
        <f t="shared" si="20"/>
        <v>99.214525812522425</v>
      </c>
      <c r="AO38" t="s">
        <v>333</v>
      </c>
      <c r="AP38" s="2">
        <v>0</v>
      </c>
      <c r="AQ38" s="2"/>
      <c r="AR38" s="2">
        <v>15300</v>
      </c>
      <c r="AS38" s="2">
        <v>19059</v>
      </c>
      <c r="AT38" s="2">
        <v>19494</v>
      </c>
      <c r="AU38" s="2">
        <v>1241</v>
      </c>
      <c r="AV38" s="2"/>
      <c r="AW38" s="2"/>
      <c r="AX38" s="2"/>
      <c r="AY38" s="2"/>
      <c r="AZ38" s="2"/>
      <c r="BB38" t="s">
        <v>333</v>
      </c>
      <c r="BC38" s="2">
        <f t="shared" si="28"/>
        <v>41349.75</v>
      </c>
      <c r="BD38" s="2"/>
      <c r="BE38" s="2">
        <f t="shared" si="21"/>
        <v>25606.5</v>
      </c>
      <c r="BF38" s="2">
        <f t="shared" si="22"/>
        <v>21930.15</v>
      </c>
      <c r="BG38" s="2">
        <f t="shared" si="23"/>
        <v>21743.989999999998</v>
      </c>
      <c r="BH38" s="2">
        <f t="shared" si="23"/>
        <v>40393.730000000003</v>
      </c>
      <c r="BO38" t="s">
        <v>333</v>
      </c>
      <c r="BP38" s="5">
        <f t="shared" si="29"/>
        <v>100</v>
      </c>
      <c r="BQ38" s="5"/>
      <c r="BR38" s="5">
        <f t="shared" si="24"/>
        <v>61.486841585391396</v>
      </c>
      <c r="BS38" s="5">
        <f t="shared" si="25"/>
        <v>52.504143742461075</v>
      </c>
      <c r="BT38" s="5">
        <f t="shared" si="26"/>
        <v>51.981636375976429</v>
      </c>
      <c r="BU38" s="5">
        <f t="shared" si="26"/>
        <v>96.257253685782558</v>
      </c>
    </row>
    <row r="39" spans="2:73">
      <c r="B39" t="s">
        <v>334</v>
      </c>
      <c r="C39" s="2">
        <v>191717.05</v>
      </c>
      <c r="D39" s="2">
        <v>191994.59803315689</v>
      </c>
      <c r="E39" s="2">
        <v>192369.56358788544</v>
      </c>
      <c r="F39" s="2">
        <v>192736.89029658283</v>
      </c>
      <c r="G39" s="2">
        <v>192899.9346958941</v>
      </c>
      <c r="H39" s="2">
        <v>192926.32972532374</v>
      </c>
      <c r="I39" s="2">
        <v>192533.12185523499</v>
      </c>
      <c r="J39" s="2">
        <v>191687.21600754463</v>
      </c>
      <c r="K39" s="2">
        <v>191468.08093543557</v>
      </c>
      <c r="L39" s="2">
        <v>191074.61613132764</v>
      </c>
      <c r="M39" s="2">
        <v>190617.57992163333</v>
      </c>
      <c r="O39" t="s">
        <v>334</v>
      </c>
      <c r="P39" s="2">
        <v>191717.05</v>
      </c>
      <c r="Q39" s="2">
        <v>191562.76</v>
      </c>
      <c r="R39" s="2">
        <v>190059.65</v>
      </c>
      <c r="S39" s="2">
        <v>190304.8</v>
      </c>
      <c r="T39" s="2">
        <v>191165.36</v>
      </c>
      <c r="U39" s="2">
        <v>191870.56</v>
      </c>
      <c r="V39" s="2"/>
      <c r="W39" s="2"/>
      <c r="X39" s="2"/>
      <c r="Y39" s="2"/>
      <c r="Z39" s="2"/>
      <c r="AB39" t="s">
        <v>334</v>
      </c>
      <c r="AC39" s="31">
        <f t="shared" si="27"/>
        <v>100</v>
      </c>
      <c r="AD39" s="31">
        <f t="shared" si="17"/>
        <v>99.775078029496271</v>
      </c>
      <c r="AE39" s="31">
        <f t="shared" si="18"/>
        <v>98.799231258415716</v>
      </c>
      <c r="AF39" s="31">
        <f t="shared" si="19"/>
        <v>98.738129326025572</v>
      </c>
      <c r="AG39" s="31">
        <f t="shared" si="20"/>
        <v>99.100790418291922</v>
      </c>
      <c r="AH39" s="31">
        <f t="shared" si="20"/>
        <v>99.452760166625836</v>
      </c>
      <c r="AO39" t="s">
        <v>334</v>
      </c>
      <c r="AP39" s="2">
        <v>0</v>
      </c>
      <c r="AQ39" s="2"/>
      <c r="AR39" s="2">
        <v>58030</v>
      </c>
      <c r="AS39" s="2">
        <v>72913</v>
      </c>
      <c r="AT39" s="2">
        <v>74875</v>
      </c>
      <c r="AU39" s="2">
        <v>5789</v>
      </c>
      <c r="AV39" s="2"/>
      <c r="AW39" s="2"/>
      <c r="AX39" s="2"/>
      <c r="AY39" s="2"/>
      <c r="AZ39" s="2"/>
      <c r="BB39" t="s">
        <v>334</v>
      </c>
      <c r="BC39" s="2">
        <f t="shared" si="28"/>
        <v>191717.05</v>
      </c>
      <c r="BD39" s="2"/>
      <c r="BE39" s="2">
        <f t="shared" si="21"/>
        <v>132029.65</v>
      </c>
      <c r="BF39" s="2">
        <f t="shared" si="22"/>
        <v>117391.79999999999</v>
      </c>
      <c r="BG39" s="2">
        <f t="shared" si="23"/>
        <v>116290.35999999999</v>
      </c>
      <c r="BH39" s="2">
        <f t="shared" si="23"/>
        <v>186081.56</v>
      </c>
      <c r="BO39" t="s">
        <v>334</v>
      </c>
      <c r="BP39" s="5">
        <f t="shared" si="29"/>
        <v>100</v>
      </c>
      <c r="BQ39" s="5"/>
      <c r="BR39" s="5">
        <f t="shared" si="24"/>
        <v>68.633336551538875</v>
      </c>
      <c r="BS39" s="5">
        <f t="shared" si="25"/>
        <v>60.90780017222334</v>
      </c>
      <c r="BT39" s="5">
        <f t="shared" si="26"/>
        <v>60.285328858888015</v>
      </c>
      <c r="BU39" s="5">
        <f t="shared" si="26"/>
        <v>96.452132928113599</v>
      </c>
    </row>
    <row r="40" spans="2:73">
      <c r="B40" t="s">
        <v>335</v>
      </c>
      <c r="C40" s="2">
        <v>148753.65</v>
      </c>
      <c r="D40" s="2">
        <v>148827.16466337151</v>
      </c>
      <c r="E40" s="2">
        <v>149124.88600483612</v>
      </c>
      <c r="F40" s="2">
        <v>149639.12739701974</v>
      </c>
      <c r="G40" s="2">
        <v>150167.64825493874</v>
      </c>
      <c r="H40" s="2">
        <v>150055.63021136567</v>
      </c>
      <c r="I40" s="2">
        <v>149627.41683025006</v>
      </c>
      <c r="J40" s="2">
        <v>149459.21415656272</v>
      </c>
      <c r="K40" s="2">
        <v>149562.22098423247</v>
      </c>
      <c r="L40" s="2">
        <v>149628.48051497806</v>
      </c>
      <c r="M40" s="2">
        <v>149696.44595519308</v>
      </c>
      <c r="O40" t="s">
        <v>335</v>
      </c>
      <c r="P40" s="2">
        <v>148753.65</v>
      </c>
      <c r="Q40" s="2">
        <v>148152.95000000001</v>
      </c>
      <c r="R40" s="2">
        <v>145858.75</v>
      </c>
      <c r="S40" s="2">
        <v>146536.75</v>
      </c>
      <c r="T40" s="2">
        <v>147823.18</v>
      </c>
      <c r="U40" s="2">
        <v>148637.85999999999</v>
      </c>
      <c r="V40" s="2"/>
      <c r="W40" s="2"/>
      <c r="X40" s="2"/>
      <c r="Y40" s="2"/>
      <c r="Z40" s="2"/>
      <c r="AB40" t="s">
        <v>335</v>
      </c>
      <c r="AC40" s="31">
        <f t="shared" si="27"/>
        <v>100</v>
      </c>
      <c r="AD40" s="31">
        <f t="shared" si="17"/>
        <v>99.546981449995044</v>
      </c>
      <c r="AE40" s="31">
        <f t="shared" si="18"/>
        <v>97.809798154863159</v>
      </c>
      <c r="AF40" s="31">
        <f t="shared" si="19"/>
        <v>97.926760566580583</v>
      </c>
      <c r="AG40" s="31">
        <f t="shared" si="20"/>
        <v>98.438766084317606</v>
      </c>
      <c r="AH40" s="31">
        <f t="shared" si="20"/>
        <v>99.055170266274814</v>
      </c>
      <c r="AO40" t="s">
        <v>335</v>
      </c>
      <c r="AP40" s="2">
        <v>0</v>
      </c>
      <c r="AQ40" s="2"/>
      <c r="AR40" s="2">
        <v>50226</v>
      </c>
      <c r="AS40" s="2">
        <v>61009</v>
      </c>
      <c r="AT40" s="2">
        <v>62297</v>
      </c>
      <c r="AU40" s="2">
        <v>5056</v>
      </c>
      <c r="AV40" s="2"/>
      <c r="AW40" s="2"/>
      <c r="AX40" s="2"/>
      <c r="AY40" s="2"/>
      <c r="AZ40" s="2"/>
      <c r="BB40" t="s">
        <v>335</v>
      </c>
      <c r="BC40" s="2">
        <f t="shared" si="28"/>
        <v>148753.65</v>
      </c>
      <c r="BD40" s="2"/>
      <c r="BE40" s="2">
        <f t="shared" si="21"/>
        <v>95632.75</v>
      </c>
      <c r="BF40" s="2">
        <f t="shared" si="22"/>
        <v>85527.75</v>
      </c>
      <c r="BG40" s="2">
        <f t="shared" si="23"/>
        <v>85526.18</v>
      </c>
      <c r="BH40" s="2">
        <f t="shared" si="23"/>
        <v>143581.85999999999</v>
      </c>
      <c r="BO40" t="s">
        <v>335</v>
      </c>
      <c r="BP40" s="5">
        <f t="shared" si="29"/>
        <v>100</v>
      </c>
      <c r="BQ40" s="5"/>
      <c r="BR40" s="5">
        <f t="shared" si="24"/>
        <v>64.129303003724431</v>
      </c>
      <c r="BS40" s="5">
        <f t="shared" si="25"/>
        <v>57.156006913271668</v>
      </c>
      <c r="BT40" s="5">
        <f t="shared" si="26"/>
        <v>56.953798633646244</v>
      </c>
      <c r="BU40" s="5">
        <f t="shared" si="26"/>
        <v>95.685753208828714</v>
      </c>
    </row>
    <row r="41" spans="2:73">
      <c r="B41" t="s">
        <v>336</v>
      </c>
      <c r="C41" s="2">
        <v>548725.5</v>
      </c>
      <c r="D41" s="2">
        <v>550462.04399445839</v>
      </c>
      <c r="E41" s="2">
        <v>552023.03709222062</v>
      </c>
      <c r="F41" s="2">
        <v>553849.13012966339</v>
      </c>
      <c r="G41" s="2">
        <v>555098.25034976122</v>
      </c>
      <c r="H41" s="2">
        <v>553448.00797148841</v>
      </c>
      <c r="I41" s="2">
        <v>548946.39496688836</v>
      </c>
      <c r="J41" s="2">
        <v>549629.09400871652</v>
      </c>
      <c r="K41" s="2">
        <v>550626.33381422504</v>
      </c>
      <c r="L41" s="2">
        <v>550461.8241686445</v>
      </c>
      <c r="M41" s="2">
        <v>550556.78892032057</v>
      </c>
      <c r="O41" t="s">
        <v>336</v>
      </c>
      <c r="P41" s="2">
        <v>548725.5</v>
      </c>
      <c r="Q41" s="2">
        <v>547687.99</v>
      </c>
      <c r="R41" s="2">
        <v>540811.85</v>
      </c>
      <c r="S41" s="2">
        <v>541006.05000000005</v>
      </c>
      <c r="T41" s="2">
        <v>544894.61999999988</v>
      </c>
      <c r="U41" s="2">
        <v>547910.82000000007</v>
      </c>
      <c r="V41" s="2"/>
      <c r="W41" s="2"/>
      <c r="X41" s="2"/>
      <c r="Y41" s="2"/>
      <c r="Z41" s="2"/>
      <c r="AB41" t="s">
        <v>336</v>
      </c>
      <c r="AC41" s="31">
        <f t="shared" si="27"/>
        <v>100</v>
      </c>
      <c r="AD41" s="31">
        <f t="shared" si="17"/>
        <v>99.496049904852967</v>
      </c>
      <c r="AE41" s="31">
        <f t="shared" si="18"/>
        <v>97.969072604057345</v>
      </c>
      <c r="AF41" s="31">
        <f t="shared" si="19"/>
        <v>97.68112299343025</v>
      </c>
      <c r="AG41" s="31">
        <f t="shared" si="20"/>
        <v>98.161833451405727</v>
      </c>
      <c r="AH41" s="31">
        <f t="shared" si="20"/>
        <v>98.999510723367962</v>
      </c>
      <c r="AO41" t="s">
        <v>336</v>
      </c>
      <c r="AP41" s="2">
        <v>0</v>
      </c>
      <c r="AQ41" s="2"/>
      <c r="AR41" s="2">
        <v>179224</v>
      </c>
      <c r="AS41" s="2">
        <v>235845</v>
      </c>
      <c r="AT41" s="2">
        <v>244602</v>
      </c>
      <c r="AU41" s="2">
        <v>20172</v>
      </c>
      <c r="AV41" s="2"/>
      <c r="AW41" s="2"/>
      <c r="AX41" s="2"/>
      <c r="AY41" s="2"/>
      <c r="AZ41" s="2"/>
      <c r="BB41" t="s">
        <v>336</v>
      </c>
      <c r="BC41" s="2">
        <f t="shared" si="28"/>
        <v>548725.5</v>
      </c>
      <c r="BD41" s="2"/>
      <c r="BE41" s="2">
        <f t="shared" si="21"/>
        <v>361587.85</v>
      </c>
      <c r="BF41" s="2">
        <f t="shared" si="22"/>
        <v>305161.05000000005</v>
      </c>
      <c r="BG41" s="2">
        <f t="shared" si="23"/>
        <v>300292.61999999988</v>
      </c>
      <c r="BH41" s="2">
        <f t="shared" si="23"/>
        <v>527738.82000000007</v>
      </c>
      <c r="BO41" t="s">
        <v>336</v>
      </c>
      <c r="BP41" s="5">
        <f t="shared" si="29"/>
        <v>100</v>
      </c>
      <c r="BQ41" s="5"/>
      <c r="BR41" s="5">
        <f t="shared" si="24"/>
        <v>65.502311625373949</v>
      </c>
      <c r="BS41" s="5">
        <f t="shared" si="25"/>
        <v>55.098226827323501</v>
      </c>
      <c r="BT41" s="5">
        <f t="shared" si="26"/>
        <v>54.097201677502831</v>
      </c>
      <c r="BU41" s="5">
        <f t="shared" si="26"/>
        <v>95.354723912419828</v>
      </c>
    </row>
    <row r="42" spans="2:73">
      <c r="B42" t="s">
        <v>337</v>
      </c>
      <c r="C42" s="2">
        <v>351704.7</v>
      </c>
      <c r="D42" s="2">
        <v>354009.08748788433</v>
      </c>
      <c r="E42" s="2">
        <v>355397.82967747952</v>
      </c>
      <c r="F42" s="2">
        <v>356674.18986018101</v>
      </c>
      <c r="G42" s="2">
        <v>357570.46418248472</v>
      </c>
      <c r="H42" s="2">
        <v>356852.89849346521</v>
      </c>
      <c r="I42" s="2">
        <v>354498.0453140965</v>
      </c>
      <c r="J42" s="2">
        <v>355366.53265413758</v>
      </c>
      <c r="K42" s="2">
        <v>356083.29922717653</v>
      </c>
      <c r="L42" s="2">
        <v>356548.75899740169</v>
      </c>
      <c r="M42" s="2">
        <v>356729.46036294132</v>
      </c>
      <c r="O42" t="s">
        <v>337</v>
      </c>
      <c r="P42" s="2">
        <v>351704.7</v>
      </c>
      <c r="Q42" s="2">
        <v>351390.79999999993</v>
      </c>
      <c r="R42" s="2">
        <v>346647.35000000003</v>
      </c>
      <c r="S42" s="2">
        <v>348208.39999999997</v>
      </c>
      <c r="T42" s="2">
        <v>351276.93999999994</v>
      </c>
      <c r="U42" s="2">
        <v>353715.85000000003</v>
      </c>
      <c r="V42" s="2"/>
      <c r="W42" s="2"/>
      <c r="X42" s="2"/>
      <c r="Y42" s="2"/>
      <c r="Z42" s="2"/>
      <c r="AB42" t="s">
        <v>337</v>
      </c>
      <c r="AC42" s="31">
        <f t="shared" si="27"/>
        <v>100</v>
      </c>
      <c r="AD42" s="31">
        <f t="shared" si="17"/>
        <v>99.260389752572664</v>
      </c>
      <c r="AE42" s="31">
        <f t="shared" si="18"/>
        <v>97.53783536454894</v>
      </c>
      <c r="AF42" s="31">
        <f t="shared" si="19"/>
        <v>97.626464123041913</v>
      </c>
      <c r="AG42" s="31">
        <f t="shared" si="20"/>
        <v>98.239920571495261</v>
      </c>
      <c r="AH42" s="31">
        <f t="shared" si="20"/>
        <v>99.120912704728198</v>
      </c>
      <c r="AO42" t="s">
        <v>337</v>
      </c>
      <c r="AP42" s="2">
        <v>0</v>
      </c>
      <c r="AQ42" s="2"/>
      <c r="AR42" s="2">
        <v>130659</v>
      </c>
      <c r="AS42" s="2">
        <v>165310</v>
      </c>
      <c r="AT42" s="2">
        <v>168926</v>
      </c>
      <c r="AU42" s="2">
        <v>12848</v>
      </c>
      <c r="AV42" s="2"/>
      <c r="AW42" s="2"/>
      <c r="AX42" s="2"/>
      <c r="AY42" s="2"/>
      <c r="AZ42" s="2"/>
      <c r="BB42" t="s">
        <v>337</v>
      </c>
      <c r="BC42" s="2">
        <f t="shared" si="28"/>
        <v>351704.7</v>
      </c>
      <c r="BD42" s="2"/>
      <c r="BE42" s="2">
        <f t="shared" si="21"/>
        <v>215988.35000000003</v>
      </c>
      <c r="BF42" s="2">
        <f t="shared" si="22"/>
        <v>182898.39999999997</v>
      </c>
      <c r="BG42" s="2">
        <f t="shared" si="23"/>
        <v>182350.93999999994</v>
      </c>
      <c r="BH42" s="2">
        <f t="shared" si="23"/>
        <v>340867.85000000003</v>
      </c>
      <c r="BO42" t="s">
        <v>337</v>
      </c>
      <c r="BP42" s="5">
        <f t="shared" si="29"/>
        <v>100</v>
      </c>
      <c r="BQ42" s="5"/>
      <c r="BR42" s="5">
        <f t="shared" si="24"/>
        <v>60.773682888274138</v>
      </c>
      <c r="BS42" s="5">
        <f t="shared" si="25"/>
        <v>51.278843605615961</v>
      </c>
      <c r="BT42" s="5">
        <f t="shared" si="26"/>
        <v>50.997204262077368</v>
      </c>
      <c r="BU42" s="5">
        <f t="shared" si="26"/>
        <v>95.52054962676506</v>
      </c>
    </row>
    <row r="43" spans="2:73">
      <c r="B43" t="s">
        <v>338</v>
      </c>
      <c r="C43" s="2">
        <v>80197.150000000009</v>
      </c>
      <c r="D43" s="2">
        <v>80692.157976627714</v>
      </c>
      <c r="E43" s="2">
        <v>80754.991496468705</v>
      </c>
      <c r="F43" s="2">
        <v>81162.01251869915</v>
      </c>
      <c r="G43" s="2">
        <v>81509.944999004263</v>
      </c>
      <c r="H43" s="2">
        <v>81292.04536151269</v>
      </c>
      <c r="I43" s="2">
        <v>80857.657963230362</v>
      </c>
      <c r="J43" s="2">
        <v>80671.600651331522</v>
      </c>
      <c r="K43" s="2">
        <v>80612.101563698845</v>
      </c>
      <c r="L43" s="2">
        <v>80638.88716777449</v>
      </c>
      <c r="M43" s="2">
        <v>80614.484731463337</v>
      </c>
      <c r="O43" t="s">
        <v>338</v>
      </c>
      <c r="P43" s="2">
        <v>80197.150000000009</v>
      </c>
      <c r="Q43" s="2">
        <v>80269.579999999987</v>
      </c>
      <c r="R43" s="2">
        <v>79439.349999999991</v>
      </c>
      <c r="S43" s="2">
        <v>79942.75</v>
      </c>
      <c r="T43" s="2">
        <v>80468.36</v>
      </c>
      <c r="U43" s="2">
        <v>80578.559999999998</v>
      </c>
      <c r="V43" s="2"/>
      <c r="W43" s="2"/>
      <c r="X43" s="2"/>
      <c r="Y43" s="2"/>
      <c r="Z43" s="2"/>
      <c r="AB43" t="s">
        <v>338</v>
      </c>
      <c r="AC43" s="31">
        <f t="shared" si="27"/>
        <v>100</v>
      </c>
      <c r="AD43" s="31">
        <f t="shared" si="17"/>
        <v>99.476308494872427</v>
      </c>
      <c r="AE43" s="31">
        <f t="shared" si="18"/>
        <v>98.370823311242319</v>
      </c>
      <c r="AF43" s="31">
        <f t="shared" si="19"/>
        <v>98.497742378654991</v>
      </c>
      <c r="AG43" s="31">
        <f t="shared" si="20"/>
        <v>98.722137526878484</v>
      </c>
      <c r="AH43" s="31">
        <f t="shared" si="20"/>
        <v>99.122318354348494</v>
      </c>
      <c r="AO43" t="s">
        <v>338</v>
      </c>
      <c r="AP43" s="2">
        <v>0</v>
      </c>
      <c r="AQ43" s="2"/>
      <c r="AR43" s="2">
        <v>29250</v>
      </c>
      <c r="AS43" s="2">
        <v>35547</v>
      </c>
      <c r="AT43" s="2">
        <v>36166</v>
      </c>
      <c r="AU43" s="2">
        <v>2908</v>
      </c>
      <c r="AV43" s="2"/>
      <c r="AW43" s="2"/>
      <c r="AX43" s="2"/>
      <c r="AY43" s="2"/>
      <c r="AZ43" s="2"/>
      <c r="BB43" t="s">
        <v>338</v>
      </c>
      <c r="BC43" s="2">
        <f t="shared" si="28"/>
        <v>80197.150000000009</v>
      </c>
      <c r="BD43" s="2"/>
      <c r="BE43" s="2">
        <f t="shared" si="21"/>
        <v>50189.349999999991</v>
      </c>
      <c r="BF43" s="2">
        <f t="shared" si="22"/>
        <v>44395.75</v>
      </c>
      <c r="BG43" s="2">
        <f t="shared" si="23"/>
        <v>44302.36</v>
      </c>
      <c r="BH43" s="2">
        <f t="shared" si="23"/>
        <v>77670.559999999998</v>
      </c>
      <c r="BO43" t="s">
        <v>338</v>
      </c>
      <c r="BP43" s="5">
        <f t="shared" si="29"/>
        <v>100</v>
      </c>
      <c r="BQ43" s="5"/>
      <c r="BR43" s="5">
        <f t="shared" si="24"/>
        <v>62.150152046260445</v>
      </c>
      <c r="BS43" s="5">
        <f t="shared" si="25"/>
        <v>54.70015912896632</v>
      </c>
      <c r="BT43" s="5">
        <f t="shared" si="26"/>
        <v>54.352091638070917</v>
      </c>
      <c r="BU43" s="5">
        <f t="shared" si="26"/>
        <v>95.545092578975428</v>
      </c>
    </row>
    <row r="44" spans="2:73">
      <c r="B44" t="s">
        <v>339</v>
      </c>
      <c r="C44" s="2">
        <v>217487.25</v>
      </c>
      <c r="D44" s="2">
        <v>217857.97183274126</v>
      </c>
      <c r="E44" s="2">
        <v>218029.05514977657</v>
      </c>
      <c r="F44" s="2">
        <v>218145.30851936445</v>
      </c>
      <c r="G44" s="2">
        <v>218675.11651969951</v>
      </c>
      <c r="H44" s="2">
        <v>218825.65595769123</v>
      </c>
      <c r="I44" s="2">
        <v>218399.38038253627</v>
      </c>
      <c r="J44" s="2">
        <v>218028.27186481302</v>
      </c>
      <c r="K44" s="2">
        <v>217761.4790572334</v>
      </c>
      <c r="L44" s="2">
        <v>217284.09165945792</v>
      </c>
      <c r="M44" s="2">
        <v>217017.85409185241</v>
      </c>
      <c r="O44" t="s">
        <v>339</v>
      </c>
      <c r="P44" s="2">
        <v>217487.25</v>
      </c>
      <c r="Q44" s="2">
        <v>217379.66</v>
      </c>
      <c r="R44" s="2">
        <v>215680.3</v>
      </c>
      <c r="S44" s="2">
        <v>215723.19999999998</v>
      </c>
      <c r="T44" s="2">
        <v>216545.31</v>
      </c>
      <c r="U44" s="2">
        <v>217413.5</v>
      </c>
      <c r="V44" s="2"/>
      <c r="W44" s="2"/>
      <c r="X44" s="2"/>
      <c r="Y44" s="2"/>
      <c r="Z44" s="2"/>
      <c r="AB44" t="s">
        <v>339</v>
      </c>
      <c r="AC44" s="31">
        <f t="shared" si="27"/>
        <v>100</v>
      </c>
      <c r="AD44" s="31">
        <f t="shared" si="17"/>
        <v>99.780447863019461</v>
      </c>
      <c r="AE44" s="31">
        <f t="shared" si="18"/>
        <v>98.922732959530066</v>
      </c>
      <c r="AF44" s="31">
        <f t="shared" si="19"/>
        <v>98.889681132358874</v>
      </c>
      <c r="AG44" s="31">
        <f t="shared" si="20"/>
        <v>99.02604075232874</v>
      </c>
      <c r="AH44" s="31">
        <f t="shared" si="20"/>
        <v>99.354666183217446</v>
      </c>
      <c r="AO44" t="s">
        <v>339</v>
      </c>
      <c r="AP44" s="2">
        <v>0</v>
      </c>
      <c r="AQ44" s="2"/>
      <c r="AR44" s="2">
        <v>68576</v>
      </c>
      <c r="AS44" s="2">
        <v>85672</v>
      </c>
      <c r="AT44" s="2">
        <v>87796</v>
      </c>
      <c r="AU44" s="2">
        <v>6237</v>
      </c>
      <c r="AV44" s="2"/>
      <c r="AW44" s="2"/>
      <c r="AX44" s="2"/>
      <c r="AY44" s="2"/>
      <c r="AZ44" s="2"/>
      <c r="BB44" t="s">
        <v>339</v>
      </c>
      <c r="BC44" s="2">
        <f t="shared" si="28"/>
        <v>217487.25</v>
      </c>
      <c r="BD44" s="2"/>
      <c r="BE44" s="2">
        <f t="shared" si="21"/>
        <v>147104.29999999999</v>
      </c>
      <c r="BF44" s="2">
        <f t="shared" si="22"/>
        <v>130051.19999999998</v>
      </c>
      <c r="BG44" s="2">
        <f t="shared" si="23"/>
        <v>128749.31</v>
      </c>
      <c r="BH44" s="2">
        <f t="shared" si="23"/>
        <v>211176.5</v>
      </c>
      <c r="BO44" t="s">
        <v>339</v>
      </c>
      <c r="BP44" s="5">
        <f t="shared" si="29"/>
        <v>100</v>
      </c>
      <c r="BQ44" s="5"/>
      <c r="BR44" s="5">
        <f t="shared" si="24"/>
        <v>67.470044255773928</v>
      </c>
      <c r="BS44" s="5">
        <f t="shared" si="25"/>
        <v>59.616776030026571</v>
      </c>
      <c r="BT44" s="5">
        <f t="shared" si="26"/>
        <v>58.876982461057253</v>
      </c>
      <c r="BU44" s="5">
        <f t="shared" si="26"/>
        <v>96.504451946361286</v>
      </c>
    </row>
    <row r="45" spans="2:73">
      <c r="B45" t="s">
        <v>340</v>
      </c>
      <c r="C45" s="2">
        <v>405973.20000000013</v>
      </c>
      <c r="D45" s="2">
        <v>407857.25789821532</v>
      </c>
      <c r="E45" s="2">
        <v>408771.05372003996</v>
      </c>
      <c r="F45" s="2">
        <v>409759.82682832971</v>
      </c>
      <c r="G45" s="2">
        <v>410673.83565380907</v>
      </c>
      <c r="H45" s="2">
        <v>408026.74794919358</v>
      </c>
      <c r="I45" s="2">
        <v>404555.70124989387</v>
      </c>
      <c r="J45" s="2">
        <v>407598.94532321434</v>
      </c>
      <c r="K45" s="2">
        <v>411070.22531223117</v>
      </c>
      <c r="L45" s="2">
        <v>412721.25721217133</v>
      </c>
      <c r="M45" s="2">
        <v>413354.88222680724</v>
      </c>
      <c r="O45" t="s">
        <v>340</v>
      </c>
      <c r="P45" s="2">
        <v>405973.20000000007</v>
      </c>
      <c r="Q45" s="2">
        <v>404015.62</v>
      </c>
      <c r="R45" s="2">
        <v>397819.2</v>
      </c>
      <c r="S45" s="2">
        <v>398699</v>
      </c>
      <c r="T45" s="2">
        <v>401496.85</v>
      </c>
      <c r="U45" s="2">
        <v>402159.37</v>
      </c>
      <c r="V45" s="2"/>
      <c r="W45" s="2"/>
      <c r="X45" s="2"/>
      <c r="Y45" s="2"/>
      <c r="Z45" s="2"/>
      <c r="AB45" t="s">
        <v>340</v>
      </c>
      <c r="AC45" s="31">
        <f t="shared" si="27"/>
        <v>99.999999999999986</v>
      </c>
      <c r="AD45" s="31">
        <f t="shared" si="17"/>
        <v>99.058092549826824</v>
      </c>
      <c r="AE45" s="31">
        <f t="shared" si="18"/>
        <v>97.320785407779709</v>
      </c>
      <c r="AF45" s="31">
        <f t="shared" si="19"/>
        <v>97.300656115084777</v>
      </c>
      <c r="AG45" s="31">
        <f t="shared" si="20"/>
        <v>97.765383412069838</v>
      </c>
      <c r="AH45" s="31">
        <f t="shared" si="20"/>
        <v>98.562011441974349</v>
      </c>
      <c r="AO45" t="s">
        <v>340</v>
      </c>
      <c r="AP45" s="2">
        <v>0</v>
      </c>
      <c r="AQ45" s="2"/>
      <c r="AR45" s="2">
        <v>146197</v>
      </c>
      <c r="AS45" s="2">
        <v>181263</v>
      </c>
      <c r="AT45" s="2">
        <v>186944</v>
      </c>
      <c r="AU45" s="2">
        <v>18624</v>
      </c>
      <c r="AV45" s="2"/>
      <c r="AW45" s="2"/>
      <c r="AX45" s="2"/>
      <c r="AY45" s="2"/>
      <c r="AZ45" s="2"/>
      <c r="BB45" t="s">
        <v>340</v>
      </c>
      <c r="BC45" s="2">
        <f t="shared" si="28"/>
        <v>405973.20000000007</v>
      </c>
      <c r="BD45" s="2"/>
      <c r="BE45" s="2">
        <f t="shared" si="21"/>
        <v>251622.2</v>
      </c>
      <c r="BF45" s="2">
        <f t="shared" si="22"/>
        <v>217436</v>
      </c>
      <c r="BG45" s="2">
        <f t="shared" si="23"/>
        <v>214552.84999999998</v>
      </c>
      <c r="BH45" s="2">
        <f t="shared" si="23"/>
        <v>383535.37</v>
      </c>
      <c r="BO45" t="s">
        <v>340</v>
      </c>
      <c r="BP45" s="5">
        <f t="shared" si="29"/>
        <v>99.999999999999986</v>
      </c>
      <c r="BQ45" s="5"/>
      <c r="BR45" s="5">
        <f t="shared" si="24"/>
        <v>61.555777423597021</v>
      </c>
      <c r="BS45" s="5">
        <f t="shared" si="25"/>
        <v>53.064255147466071</v>
      </c>
      <c r="BT45" s="5">
        <f t="shared" si="26"/>
        <v>52.244100152721757</v>
      </c>
      <c r="BU45" s="5">
        <f t="shared" si="26"/>
        <v>93.997604796182827</v>
      </c>
    </row>
    <row r="46" spans="2:73">
      <c r="B46" t="s">
        <v>341</v>
      </c>
      <c r="C46" s="2">
        <v>100351.3</v>
      </c>
      <c r="D46" s="2">
        <v>100970.22628163511</v>
      </c>
      <c r="E46" s="2">
        <v>101416.34863710702</v>
      </c>
      <c r="F46" s="2">
        <v>101785.84703985362</v>
      </c>
      <c r="G46" s="2">
        <v>102087.1880011727</v>
      </c>
      <c r="H46" s="2">
        <v>101670.95162038918</v>
      </c>
      <c r="I46" s="2">
        <v>100804.04567890333</v>
      </c>
      <c r="J46" s="2">
        <v>101212.27128165278</v>
      </c>
      <c r="K46" s="2">
        <v>101667.386773527</v>
      </c>
      <c r="L46" s="2">
        <v>101664.1156214347</v>
      </c>
      <c r="M46" s="2">
        <v>101723.13814277793</v>
      </c>
      <c r="O46" t="s">
        <v>341</v>
      </c>
      <c r="P46" s="2">
        <v>100351.3</v>
      </c>
      <c r="Q46" s="2">
        <v>100240.61999999998</v>
      </c>
      <c r="R46" s="2">
        <v>98954.799999999988</v>
      </c>
      <c r="S46" s="2">
        <v>99509.6</v>
      </c>
      <c r="T46" s="2">
        <v>100387.62</v>
      </c>
      <c r="U46" s="2">
        <v>100838.55</v>
      </c>
      <c r="V46" s="2"/>
      <c r="W46" s="2"/>
      <c r="X46" s="2"/>
      <c r="Y46" s="2"/>
      <c r="Z46" s="2"/>
      <c r="AB46" t="s">
        <v>341</v>
      </c>
      <c r="AC46" s="31">
        <f t="shared" si="27"/>
        <v>100</v>
      </c>
      <c r="AD46" s="31">
        <f t="shared" si="17"/>
        <v>99.277404529529278</v>
      </c>
      <c r="AE46" s="31">
        <f t="shared" si="18"/>
        <v>97.57282857232903</v>
      </c>
      <c r="AF46" s="31">
        <f t="shared" si="19"/>
        <v>97.763690035450253</v>
      </c>
      <c r="AG46" s="31">
        <f t="shared" si="20"/>
        <v>98.33517992370092</v>
      </c>
      <c r="AH46" s="31">
        <f t="shared" si="20"/>
        <v>99.181278814525967</v>
      </c>
      <c r="AO46" t="s">
        <v>341</v>
      </c>
      <c r="AP46" s="2">
        <v>0</v>
      </c>
      <c r="AQ46" s="2"/>
      <c r="AR46" s="2">
        <v>33945</v>
      </c>
      <c r="AS46" s="2">
        <v>41857</v>
      </c>
      <c r="AT46" s="2">
        <v>42797</v>
      </c>
      <c r="AU46" s="2">
        <v>3767</v>
      </c>
      <c r="AV46" s="2"/>
      <c r="AW46" s="2"/>
      <c r="AX46" s="2"/>
      <c r="AY46" s="2"/>
      <c r="AZ46" s="2"/>
      <c r="BB46" t="s">
        <v>341</v>
      </c>
      <c r="BC46" s="2">
        <f t="shared" si="28"/>
        <v>100351.3</v>
      </c>
      <c r="BD46" s="2"/>
      <c r="BE46" s="2">
        <f t="shared" si="21"/>
        <v>65009.799999999988</v>
      </c>
      <c r="BF46" s="2">
        <f t="shared" si="22"/>
        <v>57652.600000000006</v>
      </c>
      <c r="BG46" s="2">
        <f t="shared" si="23"/>
        <v>57590.619999999995</v>
      </c>
      <c r="BH46" s="2">
        <f t="shared" si="23"/>
        <v>97071.55</v>
      </c>
      <c r="BO46" t="s">
        <v>341</v>
      </c>
      <c r="BP46" s="5">
        <f t="shared" si="29"/>
        <v>100</v>
      </c>
      <c r="BQ46" s="5"/>
      <c r="BR46" s="5">
        <f t="shared" si="24"/>
        <v>64.101893702189244</v>
      </c>
      <c r="BS46" s="5">
        <f t="shared" si="25"/>
        <v>56.641077003000717</v>
      </c>
      <c r="BT46" s="5">
        <f t="shared" si="26"/>
        <v>56.413171062502414</v>
      </c>
      <c r="BU46" s="5">
        <f t="shared" si="26"/>
        <v>95.476189071621889</v>
      </c>
    </row>
    <row r="47" spans="2:73">
      <c r="B47" t="s">
        <v>342</v>
      </c>
      <c r="C47" s="2">
        <v>47062.049999999996</v>
      </c>
      <c r="D47" s="2">
        <v>47008.280665157858</v>
      </c>
      <c r="E47" s="2">
        <v>47067.434837833323</v>
      </c>
      <c r="F47" s="2">
        <v>46954.205036787585</v>
      </c>
      <c r="G47" s="2">
        <v>46959.738081166783</v>
      </c>
      <c r="H47" s="2">
        <v>46808.98238270641</v>
      </c>
      <c r="I47" s="2">
        <v>46677.098317753669</v>
      </c>
      <c r="J47" s="2">
        <v>46641.676953290407</v>
      </c>
      <c r="K47" s="2">
        <v>46631.095005915187</v>
      </c>
      <c r="L47" s="2">
        <v>46661.250097781813</v>
      </c>
      <c r="M47" s="2">
        <v>46602.995044817981</v>
      </c>
      <c r="O47" t="s">
        <v>342</v>
      </c>
      <c r="P47" s="2">
        <v>47062.049999999996</v>
      </c>
      <c r="Q47" s="2">
        <v>47072.630000000005</v>
      </c>
      <c r="R47" s="2">
        <v>46759.1</v>
      </c>
      <c r="S47" s="2">
        <v>46758.799999999996</v>
      </c>
      <c r="T47" s="2">
        <v>46901.9</v>
      </c>
      <c r="U47" s="2">
        <v>46982.86</v>
      </c>
      <c r="V47" s="2"/>
      <c r="W47" s="2"/>
      <c r="X47" s="2"/>
      <c r="Y47" s="2"/>
      <c r="Z47" s="2"/>
      <c r="AB47" t="s">
        <v>342</v>
      </c>
      <c r="AC47" s="31">
        <f t="shared" si="27"/>
        <v>100.00000000000001</v>
      </c>
      <c r="AD47" s="31">
        <f t="shared" si="17"/>
        <v>100.13688936062245</v>
      </c>
      <c r="AE47" s="31">
        <f t="shared" si="18"/>
        <v>99.344908345025246</v>
      </c>
      <c r="AF47" s="31">
        <f t="shared" si="19"/>
        <v>99.583839111673839</v>
      </c>
      <c r="AG47" s="31">
        <f t="shared" si="20"/>
        <v>99.876834744974914</v>
      </c>
      <c r="AH47" s="31">
        <f t="shared" si="20"/>
        <v>100.37146207510341</v>
      </c>
      <c r="AO47" t="s">
        <v>342</v>
      </c>
      <c r="AP47" s="2">
        <v>0</v>
      </c>
      <c r="AQ47" s="2"/>
      <c r="AR47" s="2">
        <v>13542</v>
      </c>
      <c r="AS47" s="2">
        <v>17807</v>
      </c>
      <c r="AT47" s="2">
        <v>18634</v>
      </c>
      <c r="AU47" s="2">
        <v>919</v>
      </c>
      <c r="AV47" s="2"/>
      <c r="AW47" s="2"/>
      <c r="AX47" s="2"/>
      <c r="AY47" s="2"/>
      <c r="AZ47" s="2"/>
      <c r="BB47" t="s">
        <v>342</v>
      </c>
      <c r="BC47" s="2">
        <f t="shared" si="28"/>
        <v>47062.049999999996</v>
      </c>
      <c r="BD47" s="2"/>
      <c r="BE47" s="2">
        <f t="shared" si="21"/>
        <v>33217.1</v>
      </c>
      <c r="BF47" s="2">
        <f t="shared" si="22"/>
        <v>28951.799999999996</v>
      </c>
      <c r="BG47" s="2">
        <f t="shared" si="23"/>
        <v>28267.9</v>
      </c>
      <c r="BH47" s="2">
        <f t="shared" si="23"/>
        <v>46063.86</v>
      </c>
      <c r="BO47" t="s">
        <v>342</v>
      </c>
      <c r="BP47" s="5">
        <f t="shared" si="29"/>
        <v>100.00000000000001</v>
      </c>
      <c r="BQ47" s="5"/>
      <c r="BR47" s="5">
        <f t="shared" si="24"/>
        <v>70.573423247828515</v>
      </c>
      <c r="BS47" s="5">
        <f t="shared" si="25"/>
        <v>61.659653224491606</v>
      </c>
      <c r="BT47" s="5">
        <f t="shared" si="26"/>
        <v>60.196034209434508</v>
      </c>
      <c r="BU47" s="5">
        <f t="shared" si="26"/>
        <v>98.408163679751993</v>
      </c>
    </row>
    <row r="48" spans="2:73">
      <c r="B48" t="s">
        <v>343</v>
      </c>
      <c r="C48" s="2">
        <v>170571.25</v>
      </c>
      <c r="D48" s="2">
        <v>170916.93012814605</v>
      </c>
      <c r="E48" s="2">
        <v>170934.68274410878</v>
      </c>
      <c r="F48" s="2">
        <v>170976.10882057605</v>
      </c>
      <c r="G48" s="2">
        <v>170904.68181489804</v>
      </c>
      <c r="H48" s="2">
        <v>169738.10683990712</v>
      </c>
      <c r="I48" s="2">
        <v>168540.18213359878</v>
      </c>
      <c r="J48" s="2">
        <v>168949.91052648638</v>
      </c>
      <c r="K48" s="2">
        <v>169764.89444645203</v>
      </c>
      <c r="L48" s="2">
        <v>169869.92249284612</v>
      </c>
      <c r="M48" s="2">
        <v>169893.40751776221</v>
      </c>
      <c r="O48" t="s">
        <v>343</v>
      </c>
      <c r="P48" s="2">
        <v>170571.25</v>
      </c>
      <c r="Q48" s="2">
        <v>170234.08</v>
      </c>
      <c r="R48" s="2">
        <v>169151.65000000002</v>
      </c>
      <c r="S48" s="2">
        <v>169163.59999999998</v>
      </c>
      <c r="T48" s="2">
        <v>169514.9</v>
      </c>
      <c r="U48" s="2">
        <v>169437.07</v>
      </c>
      <c r="V48" s="2"/>
      <c r="W48" s="2"/>
      <c r="X48" s="2"/>
      <c r="Y48" s="2"/>
      <c r="Z48" s="2"/>
      <c r="AB48" t="s">
        <v>343</v>
      </c>
      <c r="AC48" s="31">
        <f t="shared" si="27"/>
        <v>100</v>
      </c>
      <c r="AD48" s="31">
        <f t="shared" si="17"/>
        <v>99.600478356571188</v>
      </c>
      <c r="AE48" s="31">
        <f t="shared" si="18"/>
        <v>98.956892354737647</v>
      </c>
      <c r="AF48" s="31">
        <f t="shared" si="19"/>
        <v>98.93990521068757</v>
      </c>
      <c r="AG48" s="31">
        <f t="shared" si="20"/>
        <v>99.186808810537286</v>
      </c>
      <c r="AH48" s="31">
        <f t="shared" si="20"/>
        <v>99.822646284024458</v>
      </c>
      <c r="AO48" t="s">
        <v>343</v>
      </c>
      <c r="AP48" s="2">
        <v>0</v>
      </c>
      <c r="AQ48" s="2"/>
      <c r="AR48" s="2">
        <v>50395</v>
      </c>
      <c r="AS48" s="2">
        <v>68077</v>
      </c>
      <c r="AT48" s="2">
        <v>70013</v>
      </c>
      <c r="AU48" s="2">
        <v>4637</v>
      </c>
      <c r="AV48" s="2"/>
      <c r="AW48" s="2"/>
      <c r="AX48" s="2"/>
      <c r="AY48" s="2"/>
      <c r="AZ48" s="2"/>
      <c r="BB48" t="s">
        <v>343</v>
      </c>
      <c r="BC48" s="2">
        <f t="shared" si="28"/>
        <v>170571.25</v>
      </c>
      <c r="BD48" s="2"/>
      <c r="BE48" s="2">
        <f t="shared" si="21"/>
        <v>118756.65000000002</v>
      </c>
      <c r="BF48" s="2">
        <f t="shared" si="22"/>
        <v>101086.59999999998</v>
      </c>
      <c r="BG48" s="2">
        <f t="shared" si="23"/>
        <v>99501.9</v>
      </c>
      <c r="BH48" s="2">
        <f t="shared" si="23"/>
        <v>164800.07</v>
      </c>
      <c r="BO48" t="s">
        <v>343</v>
      </c>
      <c r="BP48" s="5">
        <f t="shared" si="29"/>
        <v>100</v>
      </c>
      <c r="BQ48" s="5"/>
      <c r="BR48" s="5">
        <f t="shared" si="24"/>
        <v>69.47487080651743</v>
      </c>
      <c r="BS48" s="5">
        <f t="shared" si="25"/>
        <v>59.123231132883731</v>
      </c>
      <c r="BT48" s="5">
        <f t="shared" si="26"/>
        <v>58.220698779783959</v>
      </c>
      <c r="BU48" s="5">
        <f t="shared" si="26"/>
        <v>97.090790670497725</v>
      </c>
    </row>
    <row r="49" spans="2:78">
      <c r="B49" t="s">
        <v>344</v>
      </c>
      <c r="C49" s="2">
        <v>25577.55</v>
      </c>
      <c r="D49" s="2">
        <v>25629.681249559169</v>
      </c>
      <c r="E49" s="2">
        <v>25601.620381355606</v>
      </c>
      <c r="F49" s="2">
        <v>25553.724734544143</v>
      </c>
      <c r="G49" s="2">
        <v>25551.469668266429</v>
      </c>
      <c r="H49" s="2">
        <v>25403.547125084333</v>
      </c>
      <c r="I49" s="2">
        <v>25265.046837088688</v>
      </c>
      <c r="J49" s="2">
        <v>25236.662415897452</v>
      </c>
      <c r="K49" s="2">
        <v>25262.056423111713</v>
      </c>
      <c r="L49" s="2">
        <v>25236.936945705173</v>
      </c>
      <c r="M49" s="2">
        <v>25219.857269810476</v>
      </c>
      <c r="O49" t="s">
        <v>344</v>
      </c>
      <c r="P49" s="2">
        <v>25577.55</v>
      </c>
      <c r="Q49" s="2">
        <v>25499.9</v>
      </c>
      <c r="R49" s="2">
        <v>25249.95</v>
      </c>
      <c r="S49" s="2">
        <v>25272.399999999998</v>
      </c>
      <c r="T49" s="2">
        <v>25328.350000000002</v>
      </c>
      <c r="U49" s="2">
        <v>25403.95</v>
      </c>
      <c r="V49" s="2"/>
      <c r="W49" s="2"/>
      <c r="X49" s="2"/>
      <c r="Y49" s="2"/>
      <c r="Z49" s="2"/>
      <c r="AB49" t="s">
        <v>344</v>
      </c>
      <c r="AC49" s="31">
        <f t="shared" si="27"/>
        <v>100</v>
      </c>
      <c r="AD49" s="31">
        <f t="shared" si="17"/>
        <v>99.493629092396915</v>
      </c>
      <c r="AE49" s="31">
        <f t="shared" si="18"/>
        <v>98.626374518029692</v>
      </c>
      <c r="AF49" s="31">
        <f t="shared" si="19"/>
        <v>98.899085211777987</v>
      </c>
      <c r="AG49" s="31">
        <f t="shared" si="20"/>
        <v>99.126783425129034</v>
      </c>
      <c r="AH49" s="31">
        <f t="shared" si="20"/>
        <v>100.00158590024331</v>
      </c>
      <c r="AO49" t="s">
        <v>344</v>
      </c>
      <c r="AP49" s="2">
        <v>0</v>
      </c>
      <c r="AQ49" s="2"/>
      <c r="AR49" s="2">
        <v>7983</v>
      </c>
      <c r="AS49" s="2">
        <v>9915</v>
      </c>
      <c r="AT49" s="2">
        <v>10185</v>
      </c>
      <c r="AU49" s="2">
        <v>631</v>
      </c>
      <c r="AV49" s="2"/>
      <c r="AW49" s="2"/>
      <c r="AX49" s="2"/>
      <c r="AY49" s="2"/>
      <c r="AZ49" s="2"/>
      <c r="BB49" t="s">
        <v>344</v>
      </c>
      <c r="BC49" s="2">
        <f t="shared" si="28"/>
        <v>25577.55</v>
      </c>
      <c r="BD49" s="2"/>
      <c r="BE49" s="2">
        <f t="shared" si="21"/>
        <v>17266.95</v>
      </c>
      <c r="BF49" s="2">
        <f t="shared" si="22"/>
        <v>15357.399999999998</v>
      </c>
      <c r="BG49" s="2">
        <f t="shared" si="23"/>
        <v>15143.350000000002</v>
      </c>
      <c r="BH49" s="2">
        <f t="shared" si="23"/>
        <v>24772.95</v>
      </c>
      <c r="BO49" t="s">
        <v>344</v>
      </c>
      <c r="BP49" s="5">
        <f t="shared" si="29"/>
        <v>100</v>
      </c>
      <c r="BQ49" s="5"/>
      <c r="BR49" s="5">
        <f t="shared" si="24"/>
        <v>67.444754444428312</v>
      </c>
      <c r="BS49" s="5">
        <f t="shared" si="25"/>
        <v>60.098479417521048</v>
      </c>
      <c r="BT49" s="5">
        <f t="shared" si="26"/>
        <v>59.266062565501819</v>
      </c>
      <c r="BU49" s="5">
        <f t="shared" si="26"/>
        <v>97.517680810560265</v>
      </c>
    </row>
    <row r="50" spans="2:78">
      <c r="B50" t="s">
        <v>345</v>
      </c>
      <c r="C50" s="2">
        <v>3388.4</v>
      </c>
      <c r="D50" s="2">
        <v>3408.2526704014945</v>
      </c>
      <c r="E50" s="2">
        <v>3418.7524393090571</v>
      </c>
      <c r="F50" s="2">
        <v>3431.1109243697483</v>
      </c>
      <c r="G50" s="2">
        <v>3418.5547035480859</v>
      </c>
      <c r="H50" s="2">
        <v>3409.8642168534079</v>
      </c>
      <c r="I50" s="2">
        <v>3389.9818860877685</v>
      </c>
      <c r="J50" s="2">
        <v>3382.5470214752572</v>
      </c>
      <c r="K50" s="2">
        <v>3375.8141188141922</v>
      </c>
      <c r="L50" s="2">
        <v>3365.1166141456583</v>
      </c>
      <c r="M50" s="2">
        <v>3366.1745004668533</v>
      </c>
      <c r="O50" t="s">
        <v>345</v>
      </c>
      <c r="P50" s="2">
        <v>3388.4</v>
      </c>
      <c r="Q50" s="2">
        <v>3368.13</v>
      </c>
      <c r="R50" s="2">
        <v>3331.9</v>
      </c>
      <c r="S50" s="2">
        <v>3323.35</v>
      </c>
      <c r="T50" s="2">
        <v>3335.77</v>
      </c>
      <c r="U50" s="2">
        <v>3342.6</v>
      </c>
      <c r="V50" s="2"/>
      <c r="W50" s="2"/>
      <c r="X50" s="2"/>
      <c r="Y50" s="2"/>
      <c r="Z50" s="2"/>
      <c r="AB50" t="s">
        <v>345</v>
      </c>
      <c r="AC50" s="31">
        <f t="shared" si="27"/>
        <v>100</v>
      </c>
      <c r="AD50" s="31">
        <f t="shared" si="17"/>
        <v>98.822778875817093</v>
      </c>
      <c r="AE50" s="31">
        <f t="shared" si="18"/>
        <v>97.459528267960508</v>
      </c>
      <c r="AF50" s="31">
        <f t="shared" si="19"/>
        <v>96.859299313106803</v>
      </c>
      <c r="AG50" s="31">
        <f t="shared" si="20"/>
        <v>97.578371249634699</v>
      </c>
      <c r="AH50" s="31">
        <f t="shared" si="20"/>
        <v>98.027363772406204</v>
      </c>
      <c r="AO50" t="s">
        <v>345</v>
      </c>
      <c r="AP50" s="2">
        <v>0</v>
      </c>
      <c r="AQ50" s="2"/>
      <c r="AR50" s="2">
        <v>1532</v>
      </c>
      <c r="AS50" s="2">
        <v>1854</v>
      </c>
      <c r="AT50" s="2">
        <v>1900</v>
      </c>
      <c r="AU50" s="2">
        <v>101</v>
      </c>
      <c r="AV50" s="2"/>
      <c r="AW50" s="2"/>
      <c r="AX50" s="2"/>
      <c r="AY50" s="2"/>
      <c r="AZ50" s="2"/>
      <c r="BB50" t="s">
        <v>345</v>
      </c>
      <c r="BC50" s="2">
        <f t="shared" si="28"/>
        <v>3388.4</v>
      </c>
      <c r="BD50" s="2"/>
      <c r="BE50" s="2">
        <f t="shared" si="21"/>
        <v>1799.9</v>
      </c>
      <c r="BF50" s="2">
        <f t="shared" si="22"/>
        <v>1469.35</v>
      </c>
      <c r="BG50" s="2">
        <f t="shared" si="23"/>
        <v>1435.77</v>
      </c>
      <c r="BH50" s="2">
        <f t="shared" si="23"/>
        <v>3241.6</v>
      </c>
      <c r="BO50" t="s">
        <v>345</v>
      </c>
      <c r="BP50" s="5">
        <f t="shared" si="29"/>
        <v>100</v>
      </c>
      <c r="BQ50" s="5"/>
      <c r="BR50" s="5">
        <f t="shared" si="24"/>
        <v>52.647860058675867</v>
      </c>
      <c r="BS50" s="5">
        <f t="shared" si="25"/>
        <v>42.824322278939469</v>
      </c>
      <c r="BT50" s="5">
        <f t="shared" si="26"/>
        <v>41.999327918018331</v>
      </c>
      <c r="BU50" s="5">
        <f t="shared" si="26"/>
        <v>95.065368995581863</v>
      </c>
    </row>
    <row r="51" spans="2:78">
      <c r="B51" t="s">
        <v>346</v>
      </c>
      <c r="C51" s="2">
        <v>4721.1000000000004</v>
      </c>
      <c r="D51" s="2">
        <v>4713.7340103133674</v>
      </c>
      <c r="E51" s="2">
        <v>4670.7769413846772</v>
      </c>
      <c r="F51" s="2">
        <v>4663.6126280779918</v>
      </c>
      <c r="G51" s="2">
        <v>4624.2473194397835</v>
      </c>
      <c r="H51" s="2">
        <v>4529.8627736246299</v>
      </c>
      <c r="I51" s="2">
        <v>4511.5966557837246</v>
      </c>
      <c r="J51" s="2">
        <v>4524.724827754555</v>
      </c>
      <c r="K51" s="2">
        <v>4520.0478564672148</v>
      </c>
      <c r="L51" s="2">
        <v>4517.406856253624</v>
      </c>
      <c r="M51" s="2">
        <v>4520.9121838098436</v>
      </c>
      <c r="O51" t="s">
        <v>346</v>
      </c>
      <c r="P51" s="2">
        <v>4721.1000000000004</v>
      </c>
      <c r="Q51" s="2">
        <v>4730.9399999999996</v>
      </c>
      <c r="R51" s="2">
        <v>4697.75</v>
      </c>
      <c r="S51" s="2">
        <v>4681.1000000000004</v>
      </c>
      <c r="T51" s="2">
        <v>4702.45</v>
      </c>
      <c r="U51" s="2">
        <v>4714.47</v>
      </c>
      <c r="V51" s="2"/>
      <c r="W51" s="2"/>
      <c r="X51" s="2"/>
      <c r="Y51" s="2"/>
      <c r="Z51" s="2"/>
      <c r="AB51" t="s">
        <v>346</v>
      </c>
      <c r="AC51" s="31">
        <f t="shared" si="27"/>
        <v>100</v>
      </c>
      <c r="AD51" s="31">
        <f t="shared" si="17"/>
        <v>100.36501825620594</v>
      </c>
      <c r="AE51" s="31">
        <f t="shared" si="18"/>
        <v>100.57748547947843</v>
      </c>
      <c r="AF51" s="31">
        <f t="shared" si="19"/>
        <v>100.37497479564927</v>
      </c>
      <c r="AG51" s="31">
        <f t="shared" si="20"/>
        <v>101.69114398858949</v>
      </c>
      <c r="AH51" s="31">
        <f t="shared" si="20"/>
        <v>104.07533816366923</v>
      </c>
      <c r="AO51" t="s">
        <v>346</v>
      </c>
      <c r="AP51" s="2">
        <v>0</v>
      </c>
      <c r="AQ51" s="2"/>
      <c r="AR51" s="2">
        <v>1945</v>
      </c>
      <c r="AS51" s="2">
        <v>2401</v>
      </c>
      <c r="AT51" s="2">
        <v>2519</v>
      </c>
      <c r="AU51" s="2">
        <v>353</v>
      </c>
      <c r="AV51" s="2"/>
      <c r="AW51" s="2"/>
      <c r="AX51" s="2"/>
      <c r="AY51" s="2"/>
      <c r="AZ51" s="2"/>
      <c r="BB51" t="s">
        <v>346</v>
      </c>
      <c r="BC51" s="2">
        <f t="shared" si="28"/>
        <v>4721.1000000000004</v>
      </c>
      <c r="BD51" s="2"/>
      <c r="BE51" s="2">
        <f t="shared" si="21"/>
        <v>2752.75</v>
      </c>
      <c r="BF51" s="2">
        <f t="shared" si="22"/>
        <v>2280.1000000000004</v>
      </c>
      <c r="BG51" s="2">
        <f t="shared" si="23"/>
        <v>2183.4499999999998</v>
      </c>
      <c r="BH51" s="2">
        <f t="shared" si="23"/>
        <v>4361.47</v>
      </c>
      <c r="BO51" t="s">
        <v>346</v>
      </c>
      <c r="BP51" s="5">
        <f t="shared" si="29"/>
        <v>100</v>
      </c>
      <c r="BQ51" s="5"/>
      <c r="BR51" s="5">
        <f t="shared" si="24"/>
        <v>58.935591113540362</v>
      </c>
      <c r="BS51" s="5">
        <f t="shared" si="25"/>
        <v>48.891281970383005</v>
      </c>
      <c r="BT51" s="5">
        <f t="shared" si="26"/>
        <v>47.217413973967972</v>
      </c>
      <c r="BU51" s="5">
        <f t="shared" si="26"/>
        <v>96.282607618820023</v>
      </c>
    </row>
    <row r="52" spans="2:78">
      <c r="B52" t="s">
        <v>347</v>
      </c>
      <c r="C52" s="2">
        <v>3271909.3999999994</v>
      </c>
      <c r="D52" s="2">
        <v>3286411.2883151094</v>
      </c>
      <c r="E52" s="2">
        <v>3299075.0032075709</v>
      </c>
      <c r="F52" s="2">
        <v>3310222.8353496492</v>
      </c>
      <c r="G52" s="2">
        <v>3319251.0493534617</v>
      </c>
      <c r="H52" s="2">
        <v>3311514.2258639215</v>
      </c>
      <c r="I52" s="2">
        <v>3294136.0391487419</v>
      </c>
      <c r="J52" s="2">
        <v>3299117.039896416</v>
      </c>
      <c r="K52" s="2">
        <v>3305052.9995962097</v>
      </c>
      <c r="L52" s="2">
        <v>3302178.8465021593</v>
      </c>
      <c r="M52" s="2">
        <v>3302161.0658642021</v>
      </c>
      <c r="O52" t="s">
        <v>347</v>
      </c>
      <c r="P52" s="2">
        <v>3271909.4</v>
      </c>
      <c r="Q52" s="2">
        <v>3266445.35</v>
      </c>
      <c r="R52" s="2">
        <v>3225064.9</v>
      </c>
      <c r="S52" s="2">
        <v>3234596.7</v>
      </c>
      <c r="T52" s="2">
        <v>3258937.95</v>
      </c>
      <c r="U52" s="2">
        <v>3276442.1599999997</v>
      </c>
      <c r="V52" s="2"/>
      <c r="W52" s="2"/>
      <c r="X52" s="2"/>
      <c r="Y52" s="2"/>
      <c r="Z52" s="2"/>
      <c r="AB52" t="s">
        <v>347</v>
      </c>
      <c r="AC52" s="31">
        <f t="shared" si="27"/>
        <v>100.00000000000001</v>
      </c>
      <c r="AD52" s="31">
        <f t="shared" si="17"/>
        <v>99.392469883909584</v>
      </c>
      <c r="AE52" s="31">
        <f t="shared" si="18"/>
        <v>97.756640781564116</v>
      </c>
      <c r="AF52" s="31">
        <f t="shared" si="19"/>
        <v>97.71537630210139</v>
      </c>
      <c r="AG52" s="31">
        <f t="shared" si="20"/>
        <v>98.182930472667636</v>
      </c>
      <c r="AH52" s="31">
        <f t="shared" si="20"/>
        <v>98.940905474903332</v>
      </c>
      <c r="AO52" t="s">
        <v>347</v>
      </c>
      <c r="AP52" s="2">
        <v>0</v>
      </c>
      <c r="AQ52" s="2"/>
      <c r="AR52" s="2">
        <f>SUM(AR33:AR51)</f>
        <v>1138014</v>
      </c>
      <c r="AS52" s="2">
        <f t="shared" ref="AS52:AT52" si="30">SUM(AS33:AS51)</f>
        <v>1429117</v>
      </c>
      <c r="AT52" s="2">
        <f t="shared" si="30"/>
        <v>1469135</v>
      </c>
      <c r="AU52" s="2">
        <v>123977</v>
      </c>
      <c r="AV52" s="2"/>
      <c r="AW52" s="2"/>
      <c r="AX52" s="2"/>
      <c r="AY52" s="2"/>
      <c r="AZ52" s="2"/>
      <c r="BB52" t="s">
        <v>347</v>
      </c>
      <c r="BC52" s="2">
        <f t="shared" si="28"/>
        <v>3271909.4</v>
      </c>
      <c r="BD52" s="2"/>
      <c r="BE52" s="2">
        <f t="shared" si="21"/>
        <v>2087050.9</v>
      </c>
      <c r="BF52" s="2">
        <f t="shared" si="22"/>
        <v>1805479.7000000002</v>
      </c>
      <c r="BG52" s="2">
        <f t="shared" si="23"/>
        <v>1789802.9500000002</v>
      </c>
      <c r="BH52" s="2">
        <f t="shared" si="23"/>
        <v>3152465.1599999997</v>
      </c>
      <c r="BO52" t="s">
        <v>347</v>
      </c>
      <c r="BP52" s="5">
        <f t="shared" si="29"/>
        <v>100.00000000000001</v>
      </c>
      <c r="BQ52" s="5"/>
      <c r="BR52" s="5">
        <f t="shared" si="24"/>
        <v>63.261699051123003</v>
      </c>
      <c r="BS52" s="5">
        <f t="shared" si="25"/>
        <v>54.542542596208413</v>
      </c>
      <c r="BT52" s="5">
        <f t="shared" si="26"/>
        <v>53.921891516721097</v>
      </c>
      <c r="BU52" s="5">
        <f t="shared" si="26"/>
        <v>95.197089457695782</v>
      </c>
    </row>
    <row r="53" spans="2:78"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5" spans="2:78" ht="34">
      <c r="B55" s="11" t="s">
        <v>142</v>
      </c>
      <c r="O55" s="11" t="s">
        <v>142</v>
      </c>
      <c r="AB55" s="11" t="s">
        <v>142</v>
      </c>
      <c r="AO55" s="11" t="s">
        <v>142</v>
      </c>
      <c r="AT55" s="44"/>
      <c r="BB55" s="11" t="s">
        <v>142</v>
      </c>
      <c r="BO55" s="11" t="s">
        <v>142</v>
      </c>
    </row>
    <row r="57" spans="2:78">
      <c r="C57" s="10" t="s">
        <v>126</v>
      </c>
      <c r="D57" s="10" t="s">
        <v>127</v>
      </c>
      <c r="E57" s="10" t="s">
        <v>128</v>
      </c>
      <c r="F57" s="10" t="s">
        <v>129</v>
      </c>
      <c r="G57" s="10" t="s">
        <v>130</v>
      </c>
      <c r="H57" s="10" t="s">
        <v>131</v>
      </c>
      <c r="I57" s="10" t="s">
        <v>132</v>
      </c>
      <c r="J57" s="10" t="s">
        <v>133</v>
      </c>
      <c r="K57" s="10" t="s">
        <v>134</v>
      </c>
      <c r="L57" s="10" t="s">
        <v>135</v>
      </c>
      <c r="M57" s="10" t="s">
        <v>136</v>
      </c>
      <c r="P57" s="10" t="s">
        <v>126</v>
      </c>
      <c r="Q57" s="10" t="s">
        <v>127</v>
      </c>
      <c r="R57" s="10" t="s">
        <v>128</v>
      </c>
      <c r="S57" s="10" t="s">
        <v>129</v>
      </c>
      <c r="T57" s="10" t="s">
        <v>130</v>
      </c>
      <c r="U57" s="10" t="s">
        <v>131</v>
      </c>
      <c r="V57" s="10" t="s">
        <v>132</v>
      </c>
      <c r="W57" s="10" t="s">
        <v>133</v>
      </c>
      <c r="X57" s="10" t="s">
        <v>134</v>
      </c>
      <c r="Y57" s="10" t="s">
        <v>135</v>
      </c>
      <c r="Z57" s="10" t="s">
        <v>136</v>
      </c>
      <c r="AC57" s="10" t="s">
        <v>126</v>
      </c>
      <c r="AD57" s="10" t="s">
        <v>127</v>
      </c>
      <c r="AE57" s="10" t="s">
        <v>128</v>
      </c>
      <c r="AF57" s="10" t="s">
        <v>129</v>
      </c>
      <c r="AG57" s="10" t="s">
        <v>130</v>
      </c>
      <c r="AH57" s="10" t="s">
        <v>131</v>
      </c>
      <c r="AI57" s="10" t="s">
        <v>132</v>
      </c>
      <c r="AJ57" s="10" t="s">
        <v>133</v>
      </c>
      <c r="AK57" s="10" t="s">
        <v>134</v>
      </c>
      <c r="AL57" s="10" t="s">
        <v>135</v>
      </c>
      <c r="AM57" s="10" t="s">
        <v>136</v>
      </c>
      <c r="AP57" s="10" t="s">
        <v>126</v>
      </c>
      <c r="AQ57" s="10" t="s">
        <v>127</v>
      </c>
      <c r="AR57" s="10" t="s">
        <v>128</v>
      </c>
      <c r="AS57" s="10" t="s">
        <v>129</v>
      </c>
      <c r="AT57" s="10" t="s">
        <v>130</v>
      </c>
      <c r="AU57" s="10" t="s">
        <v>131</v>
      </c>
      <c r="AV57" s="10" t="s">
        <v>132</v>
      </c>
      <c r="AW57" s="10" t="s">
        <v>133</v>
      </c>
      <c r="AX57" s="10" t="s">
        <v>134</v>
      </c>
      <c r="AY57" s="10" t="s">
        <v>135</v>
      </c>
      <c r="AZ57" s="10" t="s">
        <v>136</v>
      </c>
      <c r="BC57" s="10" t="s">
        <v>126</v>
      </c>
      <c r="BD57" s="10" t="s">
        <v>127</v>
      </c>
      <c r="BE57" s="10" t="s">
        <v>128</v>
      </c>
      <c r="BF57" s="10" t="s">
        <v>129</v>
      </c>
      <c r="BG57" s="10" t="s">
        <v>130</v>
      </c>
      <c r="BH57" s="10" t="s">
        <v>131</v>
      </c>
      <c r="BI57" s="10" t="s">
        <v>132</v>
      </c>
      <c r="BJ57" s="10" t="s">
        <v>133</v>
      </c>
      <c r="BK57" s="10" t="s">
        <v>134</v>
      </c>
      <c r="BL57" s="10" t="s">
        <v>135</v>
      </c>
      <c r="BM57" s="10" t="s">
        <v>136</v>
      </c>
      <c r="BP57" s="10" t="s">
        <v>126</v>
      </c>
      <c r="BQ57" s="10" t="s">
        <v>127</v>
      </c>
      <c r="BR57" s="10" t="s">
        <v>128</v>
      </c>
      <c r="BS57" s="10" t="s">
        <v>129</v>
      </c>
      <c r="BT57" s="10" t="s">
        <v>130</v>
      </c>
      <c r="BU57" s="10" t="s">
        <v>131</v>
      </c>
      <c r="BV57" s="10" t="s">
        <v>132</v>
      </c>
      <c r="BW57" s="10" t="s">
        <v>133</v>
      </c>
      <c r="BX57" s="10" t="s">
        <v>134</v>
      </c>
      <c r="BY57" s="10" t="s">
        <v>135</v>
      </c>
      <c r="BZ57" s="10" t="s">
        <v>136</v>
      </c>
    </row>
    <row r="58" spans="2:78">
      <c r="B58" t="s">
        <v>328</v>
      </c>
      <c r="C58" s="2">
        <f>C8+C33</f>
        <v>3138815.4999999991</v>
      </c>
      <c r="D58" s="2">
        <f t="shared" ref="D58:M58" si="31">D8+D33</f>
        <v>3168470.2178117391</v>
      </c>
      <c r="E58" s="2">
        <f t="shared" si="31"/>
        <v>3210862.9624575884</v>
      </c>
      <c r="F58" s="2">
        <f t="shared" si="31"/>
        <v>3242750.854751701</v>
      </c>
      <c r="G58" s="2">
        <f t="shared" si="31"/>
        <v>3208883.10604097</v>
      </c>
      <c r="H58" s="2">
        <f t="shared" si="31"/>
        <v>3193918.0102597661</v>
      </c>
      <c r="I58" s="2">
        <f t="shared" si="31"/>
        <v>3177683.7497762684</v>
      </c>
      <c r="J58" s="2">
        <f t="shared" si="31"/>
        <v>3164349.667610391</v>
      </c>
      <c r="K58" s="2">
        <f t="shared" si="31"/>
        <v>3189808.1359027075</v>
      </c>
      <c r="L58" s="2">
        <f t="shared" si="31"/>
        <v>3193559.6686063739</v>
      </c>
      <c r="M58" s="2">
        <f t="shared" si="31"/>
        <v>3232254.6840676982</v>
      </c>
      <c r="O58" t="s">
        <v>328</v>
      </c>
      <c r="P58" s="2">
        <f t="shared" ref="P58:Z77" si="32">P8+P33</f>
        <v>3138815.4999999995</v>
      </c>
      <c r="Q58" s="2">
        <f t="shared" si="32"/>
        <v>3084717.5200000005</v>
      </c>
      <c r="R58" s="2">
        <f t="shared" si="32"/>
        <v>2961458.2</v>
      </c>
      <c r="S58" s="2">
        <f t="shared" si="32"/>
        <v>2991864.6</v>
      </c>
      <c r="T58" s="2">
        <f t="shared" si="32"/>
        <v>2993376.46</v>
      </c>
      <c r="U58" s="2">
        <f t="shared" si="32"/>
        <v>3009189.49</v>
      </c>
      <c r="V58" s="2">
        <f t="shared" si="32"/>
        <v>0</v>
      </c>
      <c r="W58" s="2">
        <f t="shared" si="32"/>
        <v>0</v>
      </c>
      <c r="X58" s="2">
        <f t="shared" si="32"/>
        <v>0</v>
      </c>
      <c r="Y58" s="2">
        <f t="shared" si="32"/>
        <v>0</v>
      </c>
      <c r="Z58" s="2">
        <f t="shared" si="32"/>
        <v>0</v>
      </c>
      <c r="AB58" t="s">
        <v>328</v>
      </c>
      <c r="AC58" s="31">
        <f>P58*100/C58</f>
        <v>100.00000000000001</v>
      </c>
      <c r="AD58" s="31">
        <f t="shared" ref="AD58:AD77" si="33">Q58*100/D58</f>
        <v>97.356683444871351</v>
      </c>
      <c r="AE58" s="31">
        <f t="shared" ref="AE58:AE77" si="34">R58*100/E58</f>
        <v>92.232469421033954</v>
      </c>
      <c r="AF58" s="31">
        <f t="shared" ref="AF58:AF77" si="35">S58*100/F58</f>
        <v>92.263165873996456</v>
      </c>
      <c r="AG58" s="31">
        <f t="shared" ref="AG58:AH77" si="36">T58*100/G58</f>
        <v>93.284060561905108</v>
      </c>
      <c r="AH58" s="31">
        <f t="shared" si="36"/>
        <v>94.216241003483304</v>
      </c>
      <c r="AO58" t="s">
        <v>328</v>
      </c>
      <c r="AP58" s="2">
        <f>AP8+AP33</f>
        <v>0</v>
      </c>
      <c r="AQ58" s="2"/>
      <c r="AR58" s="2">
        <f t="shared" ref="AR58:AT58" si="37">AR8+AR33</f>
        <v>562873</v>
      </c>
      <c r="AS58" s="2">
        <f t="shared" si="37"/>
        <v>689623</v>
      </c>
      <c r="AT58" s="2">
        <f t="shared" si="37"/>
        <v>560430</v>
      </c>
      <c r="AU58" s="2">
        <f t="shared" ref="AU58" si="38">AU8+AU33</f>
        <v>186711.18181818182</v>
      </c>
      <c r="BB58" t="s">
        <v>328</v>
      </c>
      <c r="BC58" s="2">
        <f>BC8+BC33</f>
        <v>3138815.4999999995</v>
      </c>
      <c r="BD58" s="2"/>
      <c r="BE58" s="2">
        <f t="shared" ref="BE58:BG58" si="39">BE8+BE33</f>
        <v>2398585.2000000002</v>
      </c>
      <c r="BF58" s="2">
        <f t="shared" si="39"/>
        <v>2302241.6</v>
      </c>
      <c r="BG58" s="2">
        <f t="shared" si="39"/>
        <v>2432946.46</v>
      </c>
      <c r="BH58" s="2">
        <f t="shared" ref="BH58" si="40">BH8+BH33</f>
        <v>2822478.3081818186</v>
      </c>
      <c r="BO58" t="s">
        <v>328</v>
      </c>
      <c r="BP58" s="5">
        <f>BC58*100/C58</f>
        <v>100.00000000000001</v>
      </c>
      <c r="BQ58" s="5"/>
      <c r="BR58" s="5">
        <f t="shared" ref="BR58:BR77" si="41">BE58*100/E58</f>
        <v>74.70219775944993</v>
      </c>
      <c r="BS58" s="5">
        <f t="shared" ref="BS58:BS77" si="42">BF58*100/F58</f>
        <v>70.996561349338805</v>
      </c>
      <c r="BT58" s="5">
        <f t="shared" ref="BT58:BU77" si="43">BG58*100/G58</f>
        <v>75.819105264999862</v>
      </c>
      <c r="BU58" s="5">
        <f t="shared" si="43"/>
        <v>88.370405849969274</v>
      </c>
    </row>
    <row r="59" spans="2:78">
      <c r="B59" t="s">
        <v>329</v>
      </c>
      <c r="C59" s="2">
        <f t="shared" ref="C59:M59" si="44">C9+C34</f>
        <v>575584.55000000005</v>
      </c>
      <c r="D59" s="2">
        <f t="shared" si="44"/>
        <v>579704.86945235834</v>
      </c>
      <c r="E59" s="2">
        <f t="shared" si="44"/>
        <v>582936.44305155729</v>
      </c>
      <c r="F59" s="2">
        <f t="shared" si="44"/>
        <v>594252.78999519884</v>
      </c>
      <c r="G59" s="2">
        <f t="shared" si="44"/>
        <v>601294.23406171077</v>
      </c>
      <c r="H59" s="2">
        <f t="shared" si="44"/>
        <v>600615.09937699407</v>
      </c>
      <c r="I59" s="2">
        <f t="shared" si="44"/>
        <v>594071.92870990769</v>
      </c>
      <c r="J59" s="2">
        <f t="shared" si="44"/>
        <v>588946.73890964966</v>
      </c>
      <c r="K59" s="2">
        <f t="shared" si="44"/>
        <v>590425.47474872274</v>
      </c>
      <c r="L59" s="2">
        <f t="shared" si="44"/>
        <v>588609.44704856479</v>
      </c>
      <c r="M59" s="2">
        <f t="shared" si="44"/>
        <v>589788.53332340869</v>
      </c>
      <c r="O59" t="s">
        <v>329</v>
      </c>
      <c r="P59" s="2">
        <f t="shared" si="32"/>
        <v>575584.55000000005</v>
      </c>
      <c r="Q59" s="2">
        <f t="shared" si="32"/>
        <v>567874.89</v>
      </c>
      <c r="R59" s="2">
        <f t="shared" si="32"/>
        <v>554476.05000000005</v>
      </c>
      <c r="S59" s="2">
        <f t="shared" si="32"/>
        <v>564342.25</v>
      </c>
      <c r="T59" s="2">
        <f t="shared" si="32"/>
        <v>570372.19000000006</v>
      </c>
      <c r="U59" s="2">
        <f t="shared" si="32"/>
        <v>574299.76</v>
      </c>
      <c r="V59" s="2">
        <f t="shared" si="32"/>
        <v>0</v>
      </c>
      <c r="W59" s="2">
        <f t="shared" si="32"/>
        <v>0</v>
      </c>
      <c r="X59" s="2">
        <f t="shared" si="32"/>
        <v>0</v>
      </c>
      <c r="Y59" s="2">
        <f t="shared" si="32"/>
        <v>0</v>
      </c>
      <c r="Z59" s="2">
        <f t="shared" si="32"/>
        <v>0</v>
      </c>
      <c r="AB59" t="s">
        <v>329</v>
      </c>
      <c r="AC59" s="31">
        <f t="shared" ref="AC59:AC77" si="45">P59*100/C59</f>
        <v>100</v>
      </c>
      <c r="AD59" s="31">
        <f t="shared" si="33"/>
        <v>97.959309973791662</v>
      </c>
      <c r="AE59" s="31">
        <f t="shared" si="34"/>
        <v>95.1177536778156</v>
      </c>
      <c r="AF59" s="31">
        <f t="shared" si="35"/>
        <v>94.966697590861884</v>
      </c>
      <c r="AG59" s="31">
        <f t="shared" si="36"/>
        <v>94.857418829242064</v>
      </c>
      <c r="AH59" s="31">
        <f t="shared" si="36"/>
        <v>95.618601762711194</v>
      </c>
      <c r="AO59" t="s">
        <v>329</v>
      </c>
      <c r="AP59" s="2">
        <f t="shared" ref="AP59:AT77" si="46">AP9+AP34</f>
        <v>0</v>
      </c>
      <c r="AQ59" s="2"/>
      <c r="AR59" s="2">
        <f t="shared" si="46"/>
        <v>80857</v>
      </c>
      <c r="AS59" s="2">
        <f t="shared" si="46"/>
        <v>116111</v>
      </c>
      <c r="AT59" s="2">
        <f t="shared" si="46"/>
        <v>90334</v>
      </c>
      <c r="AU59" s="2">
        <f t="shared" ref="AU59" si="47">AU9+AU34</f>
        <v>28471.636363636364</v>
      </c>
      <c r="BB59" t="s">
        <v>329</v>
      </c>
      <c r="BC59" s="2">
        <f t="shared" ref="BC59:BG77" si="48">BC9+BC34</f>
        <v>575584.55000000005</v>
      </c>
      <c r="BD59" s="2"/>
      <c r="BE59" s="2">
        <f t="shared" si="48"/>
        <v>473619.05000000005</v>
      </c>
      <c r="BF59" s="2">
        <f t="shared" si="48"/>
        <v>448231.25</v>
      </c>
      <c r="BG59" s="2">
        <f t="shared" si="48"/>
        <v>480038.19000000006</v>
      </c>
      <c r="BH59" s="2">
        <f t="shared" ref="BH59" si="49">BH9+BH34</f>
        <v>545828.12363636366</v>
      </c>
      <c r="BO59" t="s">
        <v>329</v>
      </c>
      <c r="BP59" s="5">
        <f t="shared" ref="BP59:BP77" si="50">BC59*100/C59</f>
        <v>100</v>
      </c>
      <c r="BQ59" s="5"/>
      <c r="BR59" s="5">
        <f t="shared" si="41"/>
        <v>81.247116327244484</v>
      </c>
      <c r="BS59" s="5">
        <f t="shared" si="42"/>
        <v>75.427706448567349</v>
      </c>
      <c r="BT59" s="5">
        <f t="shared" si="43"/>
        <v>79.834158188640444</v>
      </c>
      <c r="BU59" s="5">
        <f t="shared" si="43"/>
        <v>90.878188743929371</v>
      </c>
    </row>
    <row r="60" spans="2:78">
      <c r="B60" t="s">
        <v>330</v>
      </c>
      <c r="C60" s="2">
        <f t="shared" ref="C60:M60" si="51">C10+C35</f>
        <v>363024.5</v>
      </c>
      <c r="D60" s="2">
        <f t="shared" si="51"/>
        <v>364814.59621441067</v>
      </c>
      <c r="E60" s="2">
        <f t="shared" si="51"/>
        <v>367738.00395790522</v>
      </c>
      <c r="F60" s="2">
        <f t="shared" si="51"/>
        <v>370256.52808319224</v>
      </c>
      <c r="G60" s="2">
        <f t="shared" si="51"/>
        <v>371628.34396501968</v>
      </c>
      <c r="H60" s="2">
        <f t="shared" si="51"/>
        <v>375848.71482017299</v>
      </c>
      <c r="I60" s="2">
        <f t="shared" si="51"/>
        <v>377554.83422226872</v>
      </c>
      <c r="J60" s="2">
        <f t="shared" si="51"/>
        <v>370998.3576036669</v>
      </c>
      <c r="K60" s="2">
        <f t="shared" si="51"/>
        <v>372518.08696489292</v>
      </c>
      <c r="L60" s="2">
        <f t="shared" si="51"/>
        <v>371527.58809992997</v>
      </c>
      <c r="M60" s="2">
        <f t="shared" si="51"/>
        <v>371033.66044014099</v>
      </c>
      <c r="O60" t="s">
        <v>330</v>
      </c>
      <c r="P60" s="2">
        <f t="shared" si="32"/>
        <v>363024.5</v>
      </c>
      <c r="Q60" s="2">
        <f t="shared" si="32"/>
        <v>359525.37</v>
      </c>
      <c r="R60" s="2">
        <f t="shared" si="32"/>
        <v>350996.85000000009</v>
      </c>
      <c r="S60" s="2">
        <f t="shared" si="32"/>
        <v>350610.94999999995</v>
      </c>
      <c r="T60" s="2">
        <f t="shared" si="32"/>
        <v>353225.23</v>
      </c>
      <c r="U60" s="2">
        <f t="shared" si="32"/>
        <v>360285.87999999995</v>
      </c>
      <c r="V60" s="2">
        <f t="shared" si="32"/>
        <v>0</v>
      </c>
      <c r="W60" s="2">
        <f t="shared" si="32"/>
        <v>0</v>
      </c>
      <c r="X60" s="2">
        <f t="shared" si="32"/>
        <v>0</v>
      </c>
      <c r="Y60" s="2">
        <f t="shared" si="32"/>
        <v>0</v>
      </c>
      <c r="Z60" s="2">
        <f t="shared" si="32"/>
        <v>0</v>
      </c>
      <c r="AB60" t="s">
        <v>330</v>
      </c>
      <c r="AC60" s="31">
        <f t="shared" si="45"/>
        <v>100</v>
      </c>
      <c r="AD60" s="31">
        <f t="shared" si="33"/>
        <v>98.550160473485533</v>
      </c>
      <c r="AE60" s="31">
        <f t="shared" si="34"/>
        <v>95.447532270876877</v>
      </c>
      <c r="AF60" s="31">
        <f t="shared" si="35"/>
        <v>94.694063009531007</v>
      </c>
      <c r="AG60" s="31">
        <f t="shared" si="36"/>
        <v>95.047978911223225</v>
      </c>
      <c r="AH60" s="31">
        <f t="shared" si="36"/>
        <v>95.859282150899674</v>
      </c>
      <c r="AO60" t="s">
        <v>330</v>
      </c>
      <c r="AP60" s="2">
        <f t="shared" si="46"/>
        <v>0</v>
      </c>
      <c r="AQ60" s="2"/>
      <c r="AR60" s="2">
        <f t="shared" si="46"/>
        <v>66905</v>
      </c>
      <c r="AS60" s="2">
        <f t="shared" si="46"/>
        <v>86623</v>
      </c>
      <c r="AT60" s="2">
        <f t="shared" si="46"/>
        <v>70000</v>
      </c>
      <c r="AU60" s="2">
        <f t="shared" ref="AU60" si="52">AU10+AU35</f>
        <v>20668.636363636364</v>
      </c>
      <c r="BB60" t="s">
        <v>330</v>
      </c>
      <c r="BC60" s="2">
        <f t="shared" si="48"/>
        <v>363024.5</v>
      </c>
      <c r="BD60" s="2"/>
      <c r="BE60" s="2">
        <f t="shared" si="48"/>
        <v>284091.85000000009</v>
      </c>
      <c r="BF60" s="2">
        <f t="shared" si="48"/>
        <v>263987.94999999995</v>
      </c>
      <c r="BG60" s="2">
        <f t="shared" si="48"/>
        <v>283225.23</v>
      </c>
      <c r="BH60" s="2">
        <f t="shared" ref="BH60" si="53">BH10+BH35</f>
        <v>339617.24363636359</v>
      </c>
      <c r="BO60" t="s">
        <v>330</v>
      </c>
      <c r="BP60" s="5">
        <f t="shared" si="50"/>
        <v>100</v>
      </c>
      <c r="BQ60" s="5"/>
      <c r="BR60" s="5">
        <f t="shared" si="41"/>
        <v>77.253872850335028</v>
      </c>
      <c r="BS60" s="5">
        <f t="shared" si="42"/>
        <v>71.298661867397243</v>
      </c>
      <c r="BT60" s="5">
        <f t="shared" si="43"/>
        <v>76.211956003726982</v>
      </c>
      <c r="BU60" s="5">
        <f t="shared" si="43"/>
        <v>90.360091772258812</v>
      </c>
    </row>
    <row r="61" spans="2:78">
      <c r="B61" t="s">
        <v>331</v>
      </c>
      <c r="C61" s="2">
        <f t="shared" ref="C61:M61" si="54">C11+C36</f>
        <v>441667.3</v>
      </c>
      <c r="D61" s="2">
        <f t="shared" si="54"/>
        <v>466350.31645385741</v>
      </c>
      <c r="E61" s="2">
        <f t="shared" si="54"/>
        <v>514123.56892140553</v>
      </c>
      <c r="F61" s="2">
        <f t="shared" si="54"/>
        <v>567604.63561541715</v>
      </c>
      <c r="G61" s="2">
        <f t="shared" si="54"/>
        <v>591151.23379099532</v>
      </c>
      <c r="H61" s="2">
        <f t="shared" si="54"/>
        <v>602728.62554798939</v>
      </c>
      <c r="I61" s="2">
        <f t="shared" si="54"/>
        <v>599728.20912090968</v>
      </c>
      <c r="J61" s="2">
        <f t="shared" si="54"/>
        <v>585239.91300372989</v>
      </c>
      <c r="K61" s="2">
        <f t="shared" si="54"/>
        <v>545346.94607740408</v>
      </c>
      <c r="L61" s="2">
        <f t="shared" si="54"/>
        <v>460329.75521902682</v>
      </c>
      <c r="M61" s="2">
        <f t="shared" si="54"/>
        <v>443707.21507029142</v>
      </c>
      <c r="O61" t="s">
        <v>331</v>
      </c>
      <c r="P61" s="2">
        <f t="shared" si="32"/>
        <v>441667.3</v>
      </c>
      <c r="Q61" s="2">
        <f t="shared" si="32"/>
        <v>451695.56000000006</v>
      </c>
      <c r="R61" s="2">
        <f t="shared" si="32"/>
        <v>460849.94999999995</v>
      </c>
      <c r="S61" s="2">
        <f t="shared" si="32"/>
        <v>487140</v>
      </c>
      <c r="T61" s="2">
        <f t="shared" si="32"/>
        <v>495205.63999999996</v>
      </c>
      <c r="U61" s="2">
        <f t="shared" si="32"/>
        <v>507973.43999999994</v>
      </c>
      <c r="V61" s="2">
        <f t="shared" si="32"/>
        <v>0</v>
      </c>
      <c r="W61" s="2">
        <f t="shared" si="32"/>
        <v>0</v>
      </c>
      <c r="X61" s="2">
        <f t="shared" si="32"/>
        <v>0</v>
      </c>
      <c r="Y61" s="2">
        <f t="shared" si="32"/>
        <v>0</v>
      </c>
      <c r="Z61" s="2">
        <f t="shared" si="32"/>
        <v>0</v>
      </c>
      <c r="AB61" t="s">
        <v>331</v>
      </c>
      <c r="AC61" s="31">
        <f t="shared" si="45"/>
        <v>100</v>
      </c>
      <c r="AD61" s="31">
        <f t="shared" si="33"/>
        <v>96.857564809799513</v>
      </c>
      <c r="AE61" s="31">
        <f t="shared" si="34"/>
        <v>89.637973798172709</v>
      </c>
      <c r="AF61" s="31">
        <f t="shared" si="35"/>
        <v>85.823823385766659</v>
      </c>
      <c r="AG61" s="31">
        <f t="shared" si="36"/>
        <v>83.769704213301623</v>
      </c>
      <c r="AH61" s="31">
        <f t="shared" si="36"/>
        <v>84.278963777132731</v>
      </c>
      <c r="AO61" t="s">
        <v>331</v>
      </c>
      <c r="AP61" s="2">
        <f t="shared" si="46"/>
        <v>0</v>
      </c>
      <c r="AQ61" s="2"/>
      <c r="AR61" s="2">
        <f t="shared" si="46"/>
        <v>117375</v>
      </c>
      <c r="AS61" s="2">
        <f t="shared" si="46"/>
        <v>192501</v>
      </c>
      <c r="AT61" s="2">
        <f t="shared" si="46"/>
        <v>177716</v>
      </c>
      <c r="AU61" s="2">
        <f t="shared" ref="AU61" si="55">AU11+AU36</f>
        <v>105583.59090909091</v>
      </c>
      <c r="BB61" t="s">
        <v>331</v>
      </c>
      <c r="BC61" s="2">
        <f t="shared" si="48"/>
        <v>441667.3</v>
      </c>
      <c r="BD61" s="2"/>
      <c r="BE61" s="2">
        <f t="shared" si="48"/>
        <v>343474.94999999995</v>
      </c>
      <c r="BF61" s="2">
        <f t="shared" si="48"/>
        <v>294639</v>
      </c>
      <c r="BG61" s="2">
        <f t="shared" si="48"/>
        <v>317489.63999999996</v>
      </c>
      <c r="BH61" s="2">
        <f t="shared" ref="BH61" si="56">BH11+BH36</f>
        <v>402389.84909090906</v>
      </c>
      <c r="BO61" t="s">
        <v>331</v>
      </c>
      <c r="BP61" s="5">
        <f t="shared" si="50"/>
        <v>100</v>
      </c>
      <c r="BQ61" s="5"/>
      <c r="BR61" s="5">
        <f t="shared" si="41"/>
        <v>66.807859192408898</v>
      </c>
      <c r="BS61" s="5">
        <f t="shared" si="42"/>
        <v>51.909195505519769</v>
      </c>
      <c r="BT61" s="5">
        <f t="shared" si="43"/>
        <v>53.707007928236877</v>
      </c>
      <c r="BU61" s="5">
        <f t="shared" si="43"/>
        <v>66.761363578022184</v>
      </c>
    </row>
    <row r="62" spans="2:78">
      <c r="B62" t="s">
        <v>332</v>
      </c>
      <c r="C62" s="2">
        <f t="shared" ref="C62:M62" si="57">C12+C37</f>
        <v>818140.65</v>
      </c>
      <c r="D62" s="2">
        <f t="shared" si="57"/>
        <v>823577.75835384522</v>
      </c>
      <c r="E62" s="2">
        <f t="shared" si="57"/>
        <v>824479.52575974364</v>
      </c>
      <c r="F62" s="2">
        <f t="shared" si="57"/>
        <v>823998.85188521363</v>
      </c>
      <c r="G62" s="2">
        <f t="shared" si="57"/>
        <v>825217.58744383138</v>
      </c>
      <c r="H62" s="2">
        <f t="shared" si="57"/>
        <v>820681.04041873291</v>
      </c>
      <c r="I62" s="2">
        <f t="shared" si="57"/>
        <v>820721.01960855641</v>
      </c>
      <c r="J62" s="2">
        <f t="shared" si="57"/>
        <v>829752.57040245784</v>
      </c>
      <c r="K62" s="2">
        <f t="shared" si="57"/>
        <v>835053.61149991769</v>
      </c>
      <c r="L62" s="2">
        <f t="shared" si="57"/>
        <v>839485.29007569537</v>
      </c>
      <c r="M62" s="2">
        <f t="shared" si="57"/>
        <v>842091.12234268198</v>
      </c>
      <c r="O62" t="s">
        <v>332</v>
      </c>
      <c r="P62" s="2">
        <f t="shared" si="32"/>
        <v>818140.65</v>
      </c>
      <c r="Q62" s="2">
        <f t="shared" si="32"/>
        <v>798176.88000000012</v>
      </c>
      <c r="R62" s="2">
        <f t="shared" si="32"/>
        <v>759345.55</v>
      </c>
      <c r="S62" s="2">
        <f t="shared" si="32"/>
        <v>758715</v>
      </c>
      <c r="T62" s="2">
        <f t="shared" si="32"/>
        <v>763000.6</v>
      </c>
      <c r="U62" s="2">
        <f t="shared" si="32"/>
        <v>761008.27</v>
      </c>
      <c r="V62" s="2">
        <f t="shared" si="32"/>
        <v>0</v>
      </c>
      <c r="W62" s="2">
        <f t="shared" si="32"/>
        <v>0</v>
      </c>
      <c r="X62" s="2">
        <f t="shared" si="32"/>
        <v>0</v>
      </c>
      <c r="Y62" s="2">
        <f t="shared" si="32"/>
        <v>0</v>
      </c>
      <c r="Z62" s="2">
        <f t="shared" si="32"/>
        <v>0</v>
      </c>
      <c r="AB62" t="s">
        <v>332</v>
      </c>
      <c r="AC62" s="31">
        <f t="shared" si="45"/>
        <v>100</v>
      </c>
      <c r="AD62" s="31">
        <f t="shared" si="33"/>
        <v>96.915788691936513</v>
      </c>
      <c r="AE62" s="31">
        <f t="shared" si="34"/>
        <v>92.09998869290007</v>
      </c>
      <c r="AF62" s="31">
        <f t="shared" si="35"/>
        <v>92.077191401923471</v>
      </c>
      <c r="AG62" s="31">
        <f t="shared" si="36"/>
        <v>92.460535452649182</v>
      </c>
      <c r="AH62" s="31">
        <f t="shared" si="36"/>
        <v>92.728871817449772</v>
      </c>
      <c r="AO62" t="s">
        <v>332</v>
      </c>
      <c r="AP62" s="2">
        <f t="shared" si="46"/>
        <v>0</v>
      </c>
      <c r="AQ62" s="2"/>
      <c r="AR62" s="2">
        <f t="shared" si="46"/>
        <v>217295</v>
      </c>
      <c r="AS62" s="2">
        <f t="shared" si="46"/>
        <v>286108</v>
      </c>
      <c r="AT62" s="2">
        <f t="shared" si="46"/>
        <v>246076</v>
      </c>
      <c r="AU62" s="2">
        <f t="shared" ref="AU62" si="58">AU12+AU37</f>
        <v>140917.36363636365</v>
      </c>
      <c r="BB62" t="s">
        <v>332</v>
      </c>
      <c r="BC62" s="2">
        <f t="shared" si="48"/>
        <v>818140.65</v>
      </c>
      <c r="BD62" s="2"/>
      <c r="BE62" s="2">
        <f t="shared" si="48"/>
        <v>542050.55000000005</v>
      </c>
      <c r="BF62" s="2">
        <f t="shared" si="48"/>
        <v>472607</v>
      </c>
      <c r="BG62" s="2">
        <f t="shared" si="48"/>
        <v>516924.6</v>
      </c>
      <c r="BH62" s="2">
        <f t="shared" ref="BH62" si="59">BH12+BH37</f>
        <v>620090.90636363626</v>
      </c>
      <c r="BO62" t="s">
        <v>332</v>
      </c>
      <c r="BP62" s="5">
        <f t="shared" si="50"/>
        <v>100</v>
      </c>
      <c r="BQ62" s="5"/>
      <c r="BR62" s="5">
        <f t="shared" si="41"/>
        <v>65.744573766159917</v>
      </c>
      <c r="BS62" s="5">
        <f t="shared" si="42"/>
        <v>57.355298362216175</v>
      </c>
      <c r="BT62" s="5">
        <f t="shared" si="43"/>
        <v>62.641006186163551</v>
      </c>
      <c r="BU62" s="5">
        <f t="shared" si="43"/>
        <v>75.558088444110965</v>
      </c>
    </row>
    <row r="63" spans="2:78">
      <c r="B63" t="s">
        <v>333</v>
      </c>
      <c r="C63" s="2">
        <f t="shared" ref="C63:M63" si="60">C13+C38</f>
        <v>216377.4</v>
      </c>
      <c r="D63" s="2">
        <f t="shared" si="60"/>
        <v>218722.49499897409</v>
      </c>
      <c r="E63" s="2">
        <f t="shared" si="60"/>
        <v>221793.60454666815</v>
      </c>
      <c r="F63" s="2">
        <f t="shared" si="60"/>
        <v>223386.97429765254</v>
      </c>
      <c r="G63" s="2">
        <f t="shared" si="60"/>
        <v>225748.79738877568</v>
      </c>
      <c r="H63" s="2">
        <f t="shared" si="60"/>
        <v>232059.9329875827</v>
      </c>
      <c r="I63" s="2">
        <f t="shared" si="60"/>
        <v>233089.74621402973</v>
      </c>
      <c r="J63" s="2">
        <f t="shared" si="60"/>
        <v>227044.97861185201</v>
      </c>
      <c r="K63" s="2">
        <f t="shared" si="60"/>
        <v>225913.25969839352</v>
      </c>
      <c r="L63" s="2">
        <f t="shared" si="60"/>
        <v>224919.17953538586</v>
      </c>
      <c r="M63" s="2">
        <f t="shared" si="60"/>
        <v>224191.72092375261</v>
      </c>
      <c r="O63" t="s">
        <v>333</v>
      </c>
      <c r="P63" s="2">
        <f t="shared" si="32"/>
        <v>216377.4</v>
      </c>
      <c r="Q63" s="2">
        <f t="shared" si="32"/>
        <v>214266.65999999997</v>
      </c>
      <c r="R63" s="2">
        <f t="shared" si="32"/>
        <v>208356.2</v>
      </c>
      <c r="S63" s="2">
        <f t="shared" si="32"/>
        <v>209550.15</v>
      </c>
      <c r="T63" s="2">
        <f t="shared" si="32"/>
        <v>209863.37999999998</v>
      </c>
      <c r="U63" s="2">
        <f t="shared" si="32"/>
        <v>218270.23</v>
      </c>
      <c r="V63" s="2">
        <f t="shared" si="32"/>
        <v>0</v>
      </c>
      <c r="W63" s="2">
        <f t="shared" si="32"/>
        <v>0</v>
      </c>
      <c r="X63" s="2">
        <f t="shared" si="32"/>
        <v>0</v>
      </c>
      <c r="Y63" s="2">
        <f t="shared" si="32"/>
        <v>0</v>
      </c>
      <c r="Z63" s="2">
        <f t="shared" si="32"/>
        <v>0</v>
      </c>
      <c r="AB63" t="s">
        <v>333</v>
      </c>
      <c r="AC63" s="31">
        <f t="shared" si="45"/>
        <v>100</v>
      </c>
      <c r="AD63" s="31">
        <f t="shared" si="33"/>
        <v>97.962790704726089</v>
      </c>
      <c r="AE63" s="31">
        <f t="shared" si="34"/>
        <v>93.941482409227561</v>
      </c>
      <c r="AF63" s="31">
        <f t="shared" si="35"/>
        <v>93.805894752298485</v>
      </c>
      <c r="AG63" s="31">
        <f t="shared" si="36"/>
        <v>92.963232773542316</v>
      </c>
      <c r="AH63" s="31">
        <f t="shared" si="36"/>
        <v>94.057697591285361</v>
      </c>
      <c r="AO63" t="s">
        <v>333</v>
      </c>
      <c r="AP63" s="2">
        <f t="shared" si="46"/>
        <v>0</v>
      </c>
      <c r="AQ63" s="2"/>
      <c r="AR63" s="2">
        <f t="shared" si="46"/>
        <v>39054</v>
      </c>
      <c r="AS63" s="2">
        <f t="shared" si="46"/>
        <v>51101</v>
      </c>
      <c r="AT63" s="2">
        <f t="shared" si="46"/>
        <v>40604</v>
      </c>
      <c r="AU63" s="2">
        <f t="shared" ref="AU63" si="61">AU13+AU38</f>
        <v>11374.09090909091</v>
      </c>
      <c r="BB63" t="s">
        <v>333</v>
      </c>
      <c r="BC63" s="2">
        <f t="shared" si="48"/>
        <v>216377.4</v>
      </c>
      <c r="BD63" s="2"/>
      <c r="BE63" s="2">
        <f t="shared" si="48"/>
        <v>169302.2</v>
      </c>
      <c r="BF63" s="2">
        <f t="shared" si="48"/>
        <v>158449.15</v>
      </c>
      <c r="BG63" s="2">
        <f t="shared" si="48"/>
        <v>169259.37999999998</v>
      </c>
      <c r="BH63" s="2">
        <f t="shared" ref="BH63" si="62">BH13+BH38</f>
        <v>206896.1390909091</v>
      </c>
      <c r="BO63" t="s">
        <v>333</v>
      </c>
      <c r="BP63" s="5">
        <f t="shared" si="50"/>
        <v>100</v>
      </c>
      <c r="BQ63" s="5"/>
      <c r="BR63" s="5">
        <f t="shared" si="41"/>
        <v>76.333219952866898</v>
      </c>
      <c r="BS63" s="5">
        <f t="shared" si="42"/>
        <v>70.930344304173275</v>
      </c>
      <c r="BT63" s="5">
        <f t="shared" si="43"/>
        <v>74.976868961347392</v>
      </c>
      <c r="BU63" s="5">
        <f t="shared" si="43"/>
        <v>89.156338376595116</v>
      </c>
    </row>
    <row r="64" spans="2:78">
      <c r="B64" t="s">
        <v>334</v>
      </c>
      <c r="C64" s="2">
        <f t="shared" ref="C64:M64" si="63">C14+C39</f>
        <v>914823.5</v>
      </c>
      <c r="D64" s="2">
        <f t="shared" si="63"/>
        <v>919577.2578129184</v>
      </c>
      <c r="E64" s="2">
        <f t="shared" si="63"/>
        <v>924122.02242266038</v>
      </c>
      <c r="F64" s="2">
        <f t="shared" si="63"/>
        <v>930988.74550202151</v>
      </c>
      <c r="G64" s="2">
        <f t="shared" si="63"/>
        <v>938813.34836297133</v>
      </c>
      <c r="H64" s="2">
        <f t="shared" si="63"/>
        <v>948558.80953480827</v>
      </c>
      <c r="I64" s="2">
        <f t="shared" si="63"/>
        <v>945007.58386849728</v>
      </c>
      <c r="J64" s="2">
        <f t="shared" si="63"/>
        <v>942414.12696779543</v>
      </c>
      <c r="K64" s="2">
        <f t="shared" si="63"/>
        <v>946769.30837874964</v>
      </c>
      <c r="L64" s="2">
        <f t="shared" si="63"/>
        <v>937091.7144408233</v>
      </c>
      <c r="M64" s="2">
        <f t="shared" si="63"/>
        <v>933932.31405161857</v>
      </c>
      <c r="O64" t="s">
        <v>334</v>
      </c>
      <c r="P64" s="2">
        <f t="shared" si="32"/>
        <v>914823.5</v>
      </c>
      <c r="Q64" s="2">
        <f t="shared" si="32"/>
        <v>905997.65000000014</v>
      </c>
      <c r="R64" s="2">
        <f t="shared" si="32"/>
        <v>884415.55000000016</v>
      </c>
      <c r="S64" s="2">
        <f t="shared" si="32"/>
        <v>884861.2</v>
      </c>
      <c r="T64" s="2">
        <f t="shared" si="32"/>
        <v>893245.35</v>
      </c>
      <c r="U64" s="2">
        <f t="shared" si="32"/>
        <v>909436.39999999991</v>
      </c>
      <c r="V64" s="2">
        <f t="shared" si="32"/>
        <v>0</v>
      </c>
      <c r="W64" s="2">
        <f t="shared" si="32"/>
        <v>0</v>
      </c>
      <c r="X64" s="2">
        <f t="shared" si="32"/>
        <v>0</v>
      </c>
      <c r="Y64" s="2">
        <f t="shared" si="32"/>
        <v>0</v>
      </c>
      <c r="Z64" s="2">
        <f t="shared" si="32"/>
        <v>0</v>
      </c>
      <c r="AB64" t="s">
        <v>334</v>
      </c>
      <c r="AC64" s="31">
        <f t="shared" si="45"/>
        <v>100</v>
      </c>
      <c r="AD64" s="31">
        <f t="shared" si="33"/>
        <v>98.523277114832595</v>
      </c>
      <c r="AE64" s="31">
        <f t="shared" si="34"/>
        <v>95.703330138311557</v>
      </c>
      <c r="AF64" s="31">
        <f t="shared" si="35"/>
        <v>95.045316527736546</v>
      </c>
      <c r="AG64" s="31">
        <f t="shared" si="36"/>
        <v>95.146213201758457</v>
      </c>
      <c r="AH64" s="31">
        <f t="shared" si="36"/>
        <v>95.875594729440678</v>
      </c>
      <c r="AO64" t="s">
        <v>334</v>
      </c>
      <c r="AP64" s="2">
        <f t="shared" si="46"/>
        <v>0</v>
      </c>
      <c r="AQ64" s="2"/>
      <c r="AR64" s="2">
        <f t="shared" si="46"/>
        <v>156261</v>
      </c>
      <c r="AS64" s="2">
        <f t="shared" si="46"/>
        <v>203993</v>
      </c>
      <c r="AT64" s="2">
        <f t="shared" si="46"/>
        <v>169584</v>
      </c>
      <c r="AU64" s="2">
        <f t="shared" ref="AU64" si="64">AU14+AU39</f>
        <v>54558.681818181816</v>
      </c>
      <c r="BB64" t="s">
        <v>334</v>
      </c>
      <c r="BC64" s="2">
        <f t="shared" si="48"/>
        <v>914823.5</v>
      </c>
      <c r="BD64" s="2"/>
      <c r="BE64" s="2">
        <f t="shared" si="48"/>
        <v>728154.55000000016</v>
      </c>
      <c r="BF64" s="2">
        <f t="shared" si="48"/>
        <v>680868.2</v>
      </c>
      <c r="BG64" s="2">
        <f t="shared" si="48"/>
        <v>723661.35</v>
      </c>
      <c r="BH64" s="2">
        <f t="shared" ref="BH64" si="65">BH14+BH39</f>
        <v>854877.71818181826</v>
      </c>
      <c r="BO64" t="s">
        <v>334</v>
      </c>
      <c r="BP64" s="5">
        <f t="shared" si="50"/>
        <v>100</v>
      </c>
      <c r="BQ64" s="5"/>
      <c r="BR64" s="5">
        <f t="shared" si="41"/>
        <v>78.794199503122357</v>
      </c>
      <c r="BS64" s="5">
        <f t="shared" si="42"/>
        <v>73.133880864784487</v>
      </c>
      <c r="BT64" s="5">
        <f t="shared" si="43"/>
        <v>77.08255866428226</v>
      </c>
      <c r="BU64" s="5">
        <f t="shared" si="43"/>
        <v>90.123849948857355</v>
      </c>
    </row>
    <row r="65" spans="2:73">
      <c r="B65" t="s">
        <v>335</v>
      </c>
      <c r="C65" s="2">
        <f t="shared" ref="C65:M65" si="66">C15+C40</f>
        <v>704776.05</v>
      </c>
      <c r="D65" s="2">
        <f t="shared" si="66"/>
        <v>704302.62777726771</v>
      </c>
      <c r="E65" s="2">
        <f t="shared" si="66"/>
        <v>704487.84458408738</v>
      </c>
      <c r="F65" s="2">
        <f t="shared" si="66"/>
        <v>710307.29397386289</v>
      </c>
      <c r="G65" s="2">
        <f t="shared" si="66"/>
        <v>721143.41403363436</v>
      </c>
      <c r="H65" s="2">
        <f t="shared" si="66"/>
        <v>725318.94198720867</v>
      </c>
      <c r="I65" s="2">
        <f t="shared" si="66"/>
        <v>716678.72585603851</v>
      </c>
      <c r="J65" s="2">
        <f t="shared" si="66"/>
        <v>724061.862295039</v>
      </c>
      <c r="K65" s="2">
        <f t="shared" si="66"/>
        <v>718702.85376330803</v>
      </c>
      <c r="L65" s="2">
        <f t="shared" si="66"/>
        <v>717660.9769609808</v>
      </c>
      <c r="M65" s="2">
        <f t="shared" si="66"/>
        <v>720257.50656470354</v>
      </c>
      <c r="O65" t="s">
        <v>335</v>
      </c>
      <c r="P65" s="2">
        <f t="shared" si="32"/>
        <v>704776.05</v>
      </c>
      <c r="Q65" s="2">
        <f t="shared" si="32"/>
        <v>694045.90000000014</v>
      </c>
      <c r="R65" s="2">
        <f t="shared" si="32"/>
        <v>674237.15</v>
      </c>
      <c r="S65" s="2">
        <f t="shared" si="32"/>
        <v>684346.25</v>
      </c>
      <c r="T65" s="2">
        <f t="shared" si="32"/>
        <v>699467.21</v>
      </c>
      <c r="U65" s="2">
        <f t="shared" si="32"/>
        <v>705599.55</v>
      </c>
      <c r="V65" s="2">
        <f t="shared" si="32"/>
        <v>0</v>
      </c>
      <c r="W65" s="2">
        <f t="shared" si="32"/>
        <v>0</v>
      </c>
      <c r="X65" s="2">
        <f t="shared" si="32"/>
        <v>0</v>
      </c>
      <c r="Y65" s="2">
        <f t="shared" si="32"/>
        <v>0</v>
      </c>
      <c r="Z65" s="2">
        <f t="shared" si="32"/>
        <v>0</v>
      </c>
      <c r="AB65" t="s">
        <v>335</v>
      </c>
      <c r="AC65" s="31">
        <f t="shared" si="45"/>
        <v>100</v>
      </c>
      <c r="AD65" s="31">
        <f t="shared" si="33"/>
        <v>98.54370445704042</v>
      </c>
      <c r="AE65" s="31">
        <f t="shared" si="34"/>
        <v>95.706001910941893</v>
      </c>
      <c r="AF65" s="31">
        <f t="shared" si="35"/>
        <v>96.34509680611302</v>
      </c>
      <c r="AG65" s="31">
        <f t="shared" si="36"/>
        <v>96.994189558996183</v>
      </c>
      <c r="AH65" s="31">
        <f t="shared" si="36"/>
        <v>97.281279883139135</v>
      </c>
      <c r="AO65" t="s">
        <v>335</v>
      </c>
      <c r="AP65" s="2">
        <f t="shared" si="46"/>
        <v>0</v>
      </c>
      <c r="AQ65" s="2"/>
      <c r="AR65" s="2">
        <f t="shared" si="46"/>
        <v>123588</v>
      </c>
      <c r="AS65" s="2">
        <f t="shared" si="46"/>
        <v>149729</v>
      </c>
      <c r="AT65" s="2">
        <f t="shared" si="46"/>
        <v>120979</v>
      </c>
      <c r="AU65" s="2">
        <f t="shared" ref="AU65" si="67">AU15+AU40</f>
        <v>35592.090909090912</v>
      </c>
      <c r="BB65" t="s">
        <v>335</v>
      </c>
      <c r="BC65" s="2">
        <f t="shared" si="48"/>
        <v>704776.05</v>
      </c>
      <c r="BD65" s="2"/>
      <c r="BE65" s="2">
        <f t="shared" si="48"/>
        <v>550649.15</v>
      </c>
      <c r="BF65" s="2">
        <f t="shared" si="48"/>
        <v>534617.25</v>
      </c>
      <c r="BG65" s="2">
        <f t="shared" si="48"/>
        <v>578488.21</v>
      </c>
      <c r="BH65" s="2">
        <f t="shared" ref="BH65" si="68">BH15+BH40</f>
        <v>670007.45909090911</v>
      </c>
      <c r="BO65" t="s">
        <v>335</v>
      </c>
      <c r="BP65" s="5">
        <f t="shared" si="50"/>
        <v>100</v>
      </c>
      <c r="BQ65" s="5"/>
      <c r="BR65" s="5">
        <f t="shared" si="41"/>
        <v>78.163044860637726</v>
      </c>
      <c r="BS65" s="5">
        <f t="shared" si="42"/>
        <v>75.265628628005089</v>
      </c>
      <c r="BT65" s="5">
        <f t="shared" si="43"/>
        <v>80.218192212876417</v>
      </c>
      <c r="BU65" s="5">
        <f t="shared" si="43"/>
        <v>92.37418469387292</v>
      </c>
    </row>
    <row r="66" spans="2:73">
      <c r="B66" t="s">
        <v>336</v>
      </c>
      <c r="C66" s="2">
        <f t="shared" ref="C66:M66" si="69">C16+C41</f>
        <v>3440802.2999999993</v>
      </c>
      <c r="D66" s="2">
        <f t="shared" si="69"/>
        <v>3466361.2629705523</v>
      </c>
      <c r="E66" s="2">
        <f t="shared" si="69"/>
        <v>3500394.6008370807</v>
      </c>
      <c r="F66" s="2">
        <f t="shared" si="69"/>
        <v>3536997.5774927605</v>
      </c>
      <c r="G66" s="2">
        <f t="shared" si="69"/>
        <v>3566130.4706459437</v>
      </c>
      <c r="H66" s="2">
        <f t="shared" si="69"/>
        <v>3578597.6228985335</v>
      </c>
      <c r="I66" s="2">
        <f t="shared" si="69"/>
        <v>3512216.6665005633</v>
      </c>
      <c r="J66" s="2">
        <f t="shared" si="69"/>
        <v>3516773.9336201129</v>
      </c>
      <c r="K66" s="2">
        <f t="shared" si="69"/>
        <v>3526609.751120924</v>
      </c>
      <c r="L66" s="2">
        <f t="shared" si="69"/>
        <v>3519815.0871312032</v>
      </c>
      <c r="M66" s="2">
        <f t="shared" si="69"/>
        <v>3516191.7811060357</v>
      </c>
      <c r="O66" t="s">
        <v>336</v>
      </c>
      <c r="P66" s="2">
        <f t="shared" si="32"/>
        <v>3440802.3</v>
      </c>
      <c r="Q66" s="2">
        <f t="shared" si="32"/>
        <v>3399787.51</v>
      </c>
      <c r="R66" s="2">
        <f t="shared" si="32"/>
        <v>3309946.4</v>
      </c>
      <c r="S66" s="2">
        <f t="shared" si="32"/>
        <v>3314568.6499999994</v>
      </c>
      <c r="T66" s="2">
        <f t="shared" si="32"/>
        <v>3330258.87</v>
      </c>
      <c r="U66" s="2">
        <f t="shared" si="32"/>
        <v>3364449.9200000009</v>
      </c>
      <c r="V66" s="2">
        <f t="shared" si="32"/>
        <v>0</v>
      </c>
      <c r="W66" s="2">
        <f t="shared" si="32"/>
        <v>0</v>
      </c>
      <c r="X66" s="2">
        <f t="shared" si="32"/>
        <v>0</v>
      </c>
      <c r="Y66" s="2">
        <f t="shared" si="32"/>
        <v>0</v>
      </c>
      <c r="Z66" s="2">
        <f t="shared" si="32"/>
        <v>0</v>
      </c>
      <c r="AB66" t="s">
        <v>336</v>
      </c>
      <c r="AC66" s="31">
        <f t="shared" si="45"/>
        <v>100.00000000000001</v>
      </c>
      <c r="AD66" s="31">
        <f t="shared" si="33"/>
        <v>98.079434083177446</v>
      </c>
      <c r="AE66" s="31">
        <f t="shared" si="34"/>
        <v>94.559236241778649</v>
      </c>
      <c r="AF66" s="31">
        <f t="shared" si="35"/>
        <v>93.711363306886057</v>
      </c>
      <c r="AG66" s="31">
        <f t="shared" si="36"/>
        <v>93.385783201498526</v>
      </c>
      <c r="AH66" s="31">
        <f t="shared" si="36"/>
        <v>94.015876455954242</v>
      </c>
      <c r="AO66" t="s">
        <v>336</v>
      </c>
      <c r="AP66" s="2">
        <f t="shared" si="46"/>
        <v>0</v>
      </c>
      <c r="AQ66" s="2"/>
      <c r="AR66" s="2">
        <f t="shared" si="46"/>
        <v>642075</v>
      </c>
      <c r="AS66" s="2">
        <f t="shared" si="46"/>
        <v>882750</v>
      </c>
      <c r="AT66" s="2">
        <f t="shared" si="46"/>
        <v>732489</v>
      </c>
      <c r="AU66" s="2">
        <f t="shared" ref="AU66" si="70">AU16+AU41</f>
        <v>293408.81818181818</v>
      </c>
      <c r="BB66" t="s">
        <v>336</v>
      </c>
      <c r="BC66" s="2">
        <f t="shared" si="48"/>
        <v>3440802.3</v>
      </c>
      <c r="BD66" s="2"/>
      <c r="BE66" s="2">
        <f t="shared" si="48"/>
        <v>2667871.4</v>
      </c>
      <c r="BF66" s="2">
        <f t="shared" si="48"/>
        <v>2431818.6499999994</v>
      </c>
      <c r="BG66" s="2">
        <f t="shared" si="48"/>
        <v>2597769.87</v>
      </c>
      <c r="BH66" s="2">
        <f t="shared" ref="BH66" si="71">BH16+BH41</f>
        <v>3071041.1018181825</v>
      </c>
      <c r="BO66" t="s">
        <v>336</v>
      </c>
      <c r="BP66" s="5">
        <f t="shared" si="50"/>
        <v>100.00000000000001</v>
      </c>
      <c r="BQ66" s="5"/>
      <c r="BR66" s="5">
        <f t="shared" si="41"/>
        <v>76.216304280723321</v>
      </c>
      <c r="BS66" s="5">
        <f t="shared" si="42"/>
        <v>68.753755034342447</v>
      </c>
      <c r="BT66" s="5">
        <f t="shared" si="43"/>
        <v>72.845620522949019</v>
      </c>
      <c r="BU66" s="5">
        <f t="shared" si="43"/>
        <v>85.816887659215269</v>
      </c>
    </row>
    <row r="67" spans="2:73">
      <c r="B67" t="s">
        <v>337</v>
      </c>
      <c r="C67" s="2">
        <f t="shared" ref="C67:M67" si="72">C17+C42</f>
        <v>1924792.8499999999</v>
      </c>
      <c r="D67" s="2">
        <f t="shared" si="72"/>
        <v>1940756.7681550796</v>
      </c>
      <c r="E67" s="2">
        <f t="shared" si="72"/>
        <v>1954758.0649133245</v>
      </c>
      <c r="F67" s="2">
        <f t="shared" si="72"/>
        <v>1969433.4546463559</v>
      </c>
      <c r="G67" s="2">
        <f t="shared" si="72"/>
        <v>1973481.2901730095</v>
      </c>
      <c r="H67" s="2">
        <f t="shared" si="72"/>
        <v>1974798.4905967608</v>
      </c>
      <c r="I67" s="2">
        <f t="shared" si="72"/>
        <v>1936406.877591907</v>
      </c>
      <c r="J67" s="2">
        <f t="shared" si="72"/>
        <v>1935351.4569284176</v>
      </c>
      <c r="K67" s="2">
        <f t="shared" si="72"/>
        <v>1975118.4093571035</v>
      </c>
      <c r="L67" s="2">
        <f t="shared" si="72"/>
        <v>2000472.4616290315</v>
      </c>
      <c r="M67" s="2">
        <f t="shared" si="72"/>
        <v>2002102.0692184276</v>
      </c>
      <c r="O67" t="s">
        <v>337</v>
      </c>
      <c r="P67" s="2">
        <f t="shared" si="32"/>
        <v>1924792.8499999999</v>
      </c>
      <c r="Q67" s="2">
        <f t="shared" si="32"/>
        <v>1897051.33</v>
      </c>
      <c r="R67" s="2">
        <f t="shared" si="32"/>
        <v>1824635.3499999999</v>
      </c>
      <c r="S67" s="2">
        <f t="shared" si="32"/>
        <v>1828319.4</v>
      </c>
      <c r="T67" s="2">
        <f t="shared" si="32"/>
        <v>1832828.6900000002</v>
      </c>
      <c r="U67" s="2">
        <f>U17+U42</f>
        <v>1856293.84</v>
      </c>
      <c r="V67" s="2">
        <f t="shared" si="32"/>
        <v>0</v>
      </c>
      <c r="W67" s="2">
        <f t="shared" si="32"/>
        <v>0</v>
      </c>
      <c r="X67" s="2">
        <f t="shared" si="32"/>
        <v>0</v>
      </c>
      <c r="Y67" s="2">
        <f t="shared" si="32"/>
        <v>0</v>
      </c>
      <c r="Z67" s="2">
        <f t="shared" si="32"/>
        <v>0</v>
      </c>
      <c r="AB67" t="s">
        <v>337</v>
      </c>
      <c r="AC67" s="31">
        <f t="shared" si="45"/>
        <v>100.00000000000001</v>
      </c>
      <c r="AD67" s="31">
        <f t="shared" si="33"/>
        <v>97.748020830213221</v>
      </c>
      <c r="AE67" s="31">
        <f t="shared" si="34"/>
        <v>93.343282872241574</v>
      </c>
      <c r="AF67" s="31">
        <f t="shared" si="35"/>
        <v>92.834789400300139</v>
      </c>
      <c r="AG67" s="31">
        <f t="shared" si="36"/>
        <v>92.872868829646791</v>
      </c>
      <c r="AH67" s="31">
        <f t="shared" si="36"/>
        <v>93.99915225978576</v>
      </c>
      <c r="AO67" t="s">
        <v>337</v>
      </c>
      <c r="AP67" s="2">
        <f t="shared" si="46"/>
        <v>0</v>
      </c>
      <c r="AQ67" s="2"/>
      <c r="AR67" s="2">
        <f t="shared" si="46"/>
        <v>354680</v>
      </c>
      <c r="AS67" s="2">
        <f t="shared" si="46"/>
        <v>490902</v>
      </c>
      <c r="AT67" s="2">
        <f t="shared" si="46"/>
        <v>399910</v>
      </c>
      <c r="AU67" s="2">
        <f t="shared" ref="AU67" si="73">AU17+AU42</f>
        <v>136646.90909090909</v>
      </c>
      <c r="BB67" t="s">
        <v>337</v>
      </c>
      <c r="BC67" s="2">
        <f t="shared" si="48"/>
        <v>1924792.8499999999</v>
      </c>
      <c r="BD67" s="2"/>
      <c r="BE67" s="2">
        <f t="shared" si="48"/>
        <v>1469955.3499999999</v>
      </c>
      <c r="BF67" s="2">
        <f t="shared" si="48"/>
        <v>1337417.3999999999</v>
      </c>
      <c r="BG67" s="2">
        <f t="shared" si="48"/>
        <v>1432918.6900000002</v>
      </c>
      <c r="BH67" s="2">
        <f t="shared" ref="BH67" si="74">BH17+BH42</f>
        <v>1719646.9309090909</v>
      </c>
      <c r="BO67" t="s">
        <v>337</v>
      </c>
      <c r="BP67" s="5">
        <f t="shared" si="50"/>
        <v>100.00000000000001</v>
      </c>
      <c r="BQ67" s="5"/>
      <c r="BR67" s="5">
        <f t="shared" si="41"/>
        <v>75.198837973085887</v>
      </c>
      <c r="BS67" s="5">
        <f t="shared" si="42"/>
        <v>67.90873775626784</v>
      </c>
      <c r="BT67" s="5">
        <f t="shared" si="43"/>
        <v>72.608678741229937</v>
      </c>
      <c r="BU67" s="5">
        <f t="shared" si="43"/>
        <v>87.079615418858964</v>
      </c>
    </row>
    <row r="68" spans="2:73">
      <c r="B68" t="s">
        <v>338</v>
      </c>
      <c r="C68" s="2">
        <f t="shared" ref="C68:M68" si="75">C18+C43</f>
        <v>387663.30000000005</v>
      </c>
      <c r="D68" s="2">
        <f t="shared" si="75"/>
        <v>390350.49164421629</v>
      </c>
      <c r="E68" s="2">
        <f t="shared" si="75"/>
        <v>394801.82686713466</v>
      </c>
      <c r="F68" s="2">
        <f t="shared" si="75"/>
        <v>400393.89448818128</v>
      </c>
      <c r="G68" s="2">
        <f t="shared" si="75"/>
        <v>404513.22932365473</v>
      </c>
      <c r="H68" s="2">
        <f t="shared" si="75"/>
        <v>405112.46653023642</v>
      </c>
      <c r="I68" s="2">
        <f t="shared" si="75"/>
        <v>404336.2747596706</v>
      </c>
      <c r="J68" s="2">
        <f t="shared" si="75"/>
        <v>400039.70704721147</v>
      </c>
      <c r="K68" s="2">
        <f t="shared" si="75"/>
        <v>397302.89516582794</v>
      </c>
      <c r="L68" s="2">
        <f t="shared" si="75"/>
        <v>392624.58035778051</v>
      </c>
      <c r="M68" s="2">
        <f t="shared" si="75"/>
        <v>393492.2426939396</v>
      </c>
      <c r="O68" t="s">
        <v>338</v>
      </c>
      <c r="P68" s="2">
        <f t="shared" si="32"/>
        <v>387663.30000000005</v>
      </c>
      <c r="Q68" s="2">
        <f t="shared" si="32"/>
        <v>383337.30000000005</v>
      </c>
      <c r="R68" s="2">
        <f t="shared" si="32"/>
        <v>375146.5</v>
      </c>
      <c r="S68" s="2">
        <f t="shared" si="32"/>
        <v>382001.85</v>
      </c>
      <c r="T68" s="2">
        <f t="shared" si="32"/>
        <v>388564.88999999996</v>
      </c>
      <c r="U68" s="2">
        <f t="shared" si="32"/>
        <v>392519.07</v>
      </c>
      <c r="V68" s="2">
        <f t="shared" si="32"/>
        <v>0</v>
      </c>
      <c r="W68" s="2">
        <f t="shared" si="32"/>
        <v>0</v>
      </c>
      <c r="X68" s="2">
        <f t="shared" si="32"/>
        <v>0</v>
      </c>
      <c r="Y68" s="2">
        <f t="shared" si="32"/>
        <v>0</v>
      </c>
      <c r="Z68" s="2">
        <f t="shared" si="32"/>
        <v>0</v>
      </c>
      <c r="AB68" t="s">
        <v>338</v>
      </c>
      <c r="AC68" s="31">
        <f t="shared" si="45"/>
        <v>100.00000000000001</v>
      </c>
      <c r="AD68" s="31">
        <f t="shared" si="33"/>
        <v>98.203360366045501</v>
      </c>
      <c r="AE68" s="31">
        <f t="shared" si="34"/>
        <v>95.021470132723223</v>
      </c>
      <c r="AF68" s="31">
        <f t="shared" si="35"/>
        <v>95.406512251718624</v>
      </c>
      <c r="AG68" s="31">
        <f t="shared" si="36"/>
        <v>96.05739981599109</v>
      </c>
      <c r="AH68" s="31">
        <f t="shared" si="36"/>
        <v>96.891382623176696</v>
      </c>
      <c r="AO68" t="s">
        <v>338</v>
      </c>
      <c r="AP68" s="2">
        <f t="shared" si="46"/>
        <v>0</v>
      </c>
      <c r="AQ68" s="2"/>
      <c r="AR68" s="2">
        <f t="shared" si="46"/>
        <v>57552</v>
      </c>
      <c r="AS68" s="2">
        <f t="shared" si="46"/>
        <v>71044</v>
      </c>
      <c r="AT68" s="2">
        <f t="shared" si="46"/>
        <v>59917</v>
      </c>
      <c r="AU68" s="2">
        <f t="shared" ref="AU68" si="76">AU18+AU43</f>
        <v>15499.727272727272</v>
      </c>
      <c r="BB68" t="s">
        <v>338</v>
      </c>
      <c r="BC68" s="2">
        <f t="shared" si="48"/>
        <v>387663.30000000005</v>
      </c>
      <c r="BD68" s="2"/>
      <c r="BE68" s="2">
        <f t="shared" si="48"/>
        <v>317594.5</v>
      </c>
      <c r="BF68" s="2">
        <f t="shared" si="48"/>
        <v>310957.84999999998</v>
      </c>
      <c r="BG68" s="2">
        <f t="shared" si="48"/>
        <v>328647.88999999996</v>
      </c>
      <c r="BH68" s="2">
        <f t="shared" ref="BH68" si="77">BH18+BH43</f>
        <v>377019.34272727271</v>
      </c>
      <c r="BO68" t="s">
        <v>338</v>
      </c>
      <c r="BP68" s="5">
        <f t="shared" si="50"/>
        <v>100.00000000000001</v>
      </c>
      <c r="BQ68" s="5"/>
      <c r="BR68" s="5">
        <f t="shared" si="41"/>
        <v>80.444029988463612</v>
      </c>
      <c r="BS68" s="5">
        <f t="shared" si="42"/>
        <v>77.662984945735417</v>
      </c>
      <c r="BT68" s="5">
        <f t="shared" si="43"/>
        <v>81.24527609381245</v>
      </c>
      <c r="BU68" s="5">
        <f t="shared" si="43"/>
        <v>93.065351939529393</v>
      </c>
    </row>
    <row r="69" spans="2:73">
      <c r="B69" t="s">
        <v>339</v>
      </c>
      <c r="C69" s="2">
        <f t="shared" ref="C69:M69" si="78">C19+C44</f>
        <v>1012353.7000000001</v>
      </c>
      <c r="D69" s="2">
        <f t="shared" si="78"/>
        <v>1019590.9386104799</v>
      </c>
      <c r="E69" s="2">
        <f t="shared" si="78"/>
        <v>1025906.663798803</v>
      </c>
      <c r="F69" s="2">
        <f t="shared" si="78"/>
        <v>1033886.9111529628</v>
      </c>
      <c r="G69" s="2">
        <f t="shared" si="78"/>
        <v>1040805.1874239452</v>
      </c>
      <c r="H69" s="2">
        <f t="shared" si="78"/>
        <v>1053357.503424532</v>
      </c>
      <c r="I69" s="2">
        <f t="shared" si="78"/>
        <v>1052775.7404983272</v>
      </c>
      <c r="J69" s="2">
        <f t="shared" si="78"/>
        <v>1045274.6408749954</v>
      </c>
      <c r="K69" s="2">
        <f t="shared" si="78"/>
        <v>1043139.9768231773</v>
      </c>
      <c r="L69" s="2">
        <f t="shared" si="78"/>
        <v>1039210.4800598805</v>
      </c>
      <c r="M69" s="2">
        <f t="shared" si="78"/>
        <v>1035814.9701507468</v>
      </c>
      <c r="O69" t="s">
        <v>339</v>
      </c>
      <c r="P69" s="2">
        <f t="shared" si="32"/>
        <v>1012353.7000000001</v>
      </c>
      <c r="Q69" s="2">
        <f t="shared" si="32"/>
        <v>1002623.7300000001</v>
      </c>
      <c r="R69" s="2">
        <f t="shared" si="32"/>
        <v>974770.35000000009</v>
      </c>
      <c r="S69" s="2">
        <f t="shared" si="32"/>
        <v>976373.6</v>
      </c>
      <c r="T69" s="2">
        <f t="shared" si="32"/>
        <v>986642.06</v>
      </c>
      <c r="U69" s="2">
        <f t="shared" si="32"/>
        <v>1005667.96</v>
      </c>
      <c r="V69" s="2">
        <f t="shared" si="32"/>
        <v>0</v>
      </c>
      <c r="W69" s="2">
        <f t="shared" si="32"/>
        <v>0</v>
      </c>
      <c r="X69" s="2">
        <f t="shared" si="32"/>
        <v>0</v>
      </c>
      <c r="Y69" s="2">
        <f t="shared" si="32"/>
        <v>0</v>
      </c>
      <c r="Z69" s="2">
        <f t="shared" si="32"/>
        <v>0</v>
      </c>
      <c r="AB69" t="s">
        <v>339</v>
      </c>
      <c r="AC69" s="31">
        <f t="shared" si="45"/>
        <v>100</v>
      </c>
      <c r="AD69" s="31">
        <f t="shared" si="33"/>
        <v>98.335880796115831</v>
      </c>
      <c r="AE69" s="31">
        <f t="shared" si="34"/>
        <v>95.015500376081818</v>
      </c>
      <c r="AF69" s="31">
        <f t="shared" si="35"/>
        <v>94.43717581366559</v>
      </c>
      <c r="AG69" s="31">
        <f t="shared" si="36"/>
        <v>94.796035984601289</v>
      </c>
      <c r="AH69" s="31">
        <f t="shared" si="36"/>
        <v>95.472615586874326</v>
      </c>
      <c r="AO69" t="s">
        <v>339</v>
      </c>
      <c r="AP69" s="2">
        <f t="shared" si="46"/>
        <v>0</v>
      </c>
      <c r="AQ69" s="2"/>
      <c r="AR69" s="2">
        <f t="shared" si="46"/>
        <v>184748</v>
      </c>
      <c r="AS69" s="2">
        <f t="shared" si="46"/>
        <v>235067</v>
      </c>
      <c r="AT69" s="2">
        <f t="shared" si="46"/>
        <v>188414</v>
      </c>
      <c r="AU69" s="2">
        <f t="shared" ref="AU69" si="79">AU19+AU44</f>
        <v>57872.318181818184</v>
      </c>
      <c r="BB69" t="s">
        <v>339</v>
      </c>
      <c r="BC69" s="2">
        <f t="shared" si="48"/>
        <v>1012353.7000000001</v>
      </c>
      <c r="BD69" s="2"/>
      <c r="BE69" s="2">
        <f t="shared" si="48"/>
        <v>790022.35000000009</v>
      </c>
      <c r="BF69" s="2">
        <f t="shared" si="48"/>
        <v>741306.6</v>
      </c>
      <c r="BG69" s="2">
        <f t="shared" si="48"/>
        <v>798228.06</v>
      </c>
      <c r="BH69" s="2">
        <f t="shared" ref="BH69" si="80">BH19+BH44</f>
        <v>947795.64181818173</v>
      </c>
      <c r="BO69" t="s">
        <v>339</v>
      </c>
      <c r="BP69" s="5">
        <f t="shared" si="50"/>
        <v>100</v>
      </c>
      <c r="BQ69" s="5"/>
      <c r="BR69" s="5">
        <f t="shared" si="41"/>
        <v>77.007234466598263</v>
      </c>
      <c r="BS69" s="5">
        <f t="shared" si="42"/>
        <v>71.700936727529978</v>
      </c>
      <c r="BT69" s="5">
        <f t="shared" si="43"/>
        <v>76.693320675664765</v>
      </c>
      <c r="BU69" s="5">
        <f t="shared" si="43"/>
        <v>89.978534233328958</v>
      </c>
    </row>
    <row r="70" spans="2:73">
      <c r="B70" t="s">
        <v>340</v>
      </c>
      <c r="C70" s="2">
        <f t="shared" ref="C70:M70" si="81">C20+C45</f>
        <v>3279055.45</v>
      </c>
      <c r="D70" s="2">
        <f t="shared" si="81"/>
        <v>3296696.2040082878</v>
      </c>
      <c r="E70" s="2">
        <f t="shared" si="81"/>
        <v>3309828.8962626006</v>
      </c>
      <c r="F70" s="2">
        <f t="shared" si="81"/>
        <v>3323017.7536319075</v>
      </c>
      <c r="G70" s="2">
        <f t="shared" si="81"/>
        <v>3333128.3621079563</v>
      </c>
      <c r="H70" s="2">
        <f t="shared" si="81"/>
        <v>3315827.7454338116</v>
      </c>
      <c r="I70" s="2">
        <f t="shared" si="81"/>
        <v>3270915.2447677446</v>
      </c>
      <c r="J70" s="2">
        <f t="shared" si="81"/>
        <v>3312237.9440413923</v>
      </c>
      <c r="K70" s="2">
        <f t="shared" si="81"/>
        <v>3355862.8984146193</v>
      </c>
      <c r="L70" s="2">
        <f t="shared" si="81"/>
        <v>3380660.7430579583</v>
      </c>
      <c r="M70" s="2">
        <f t="shared" si="81"/>
        <v>3392631.6755176708</v>
      </c>
      <c r="O70" t="s">
        <v>340</v>
      </c>
      <c r="P70" s="2">
        <f t="shared" si="32"/>
        <v>3279055.45</v>
      </c>
      <c r="Q70" s="2">
        <f t="shared" si="32"/>
        <v>3226990.87</v>
      </c>
      <c r="R70" s="2">
        <f t="shared" si="32"/>
        <v>3140543.5500000003</v>
      </c>
      <c r="S70" s="2">
        <f t="shared" si="32"/>
        <v>3133483.7</v>
      </c>
      <c r="T70" s="2">
        <f t="shared" si="32"/>
        <v>3128660.0100000002</v>
      </c>
      <c r="U70" s="2">
        <f t="shared" si="32"/>
        <v>3137334.91</v>
      </c>
      <c r="V70" s="2">
        <f t="shared" si="32"/>
        <v>0</v>
      </c>
      <c r="W70" s="2">
        <f t="shared" si="32"/>
        <v>0</v>
      </c>
      <c r="X70" s="2">
        <f t="shared" si="32"/>
        <v>0</v>
      </c>
      <c r="Y70" s="2">
        <f t="shared" si="32"/>
        <v>0</v>
      </c>
      <c r="Z70" s="2">
        <f t="shared" si="32"/>
        <v>0</v>
      </c>
      <c r="AB70" t="s">
        <v>340</v>
      </c>
      <c r="AC70" s="31">
        <f t="shared" si="45"/>
        <v>100</v>
      </c>
      <c r="AD70" s="31">
        <f t="shared" si="33"/>
        <v>97.885600319388345</v>
      </c>
      <c r="AE70" s="31">
        <f t="shared" si="34"/>
        <v>94.885374695539255</v>
      </c>
      <c r="AF70" s="31">
        <f t="shared" si="35"/>
        <v>94.296327384205057</v>
      </c>
      <c r="AG70" s="31">
        <f t="shared" si="36"/>
        <v>93.865572222407749</v>
      </c>
      <c r="AH70" s="31">
        <f t="shared" si="36"/>
        <v>94.616944873580607</v>
      </c>
      <c r="AO70" t="s">
        <v>340</v>
      </c>
      <c r="AP70" s="2">
        <f t="shared" si="46"/>
        <v>0</v>
      </c>
      <c r="AQ70" s="2"/>
      <c r="AR70" s="2">
        <f t="shared" si="46"/>
        <v>520850</v>
      </c>
      <c r="AS70" s="2">
        <f t="shared" si="46"/>
        <v>736292</v>
      </c>
      <c r="AT70" s="2">
        <f t="shared" si="46"/>
        <v>612855</v>
      </c>
      <c r="AU70" s="2">
        <f t="shared" ref="AU70" si="82">AU20+AU45</f>
        <v>279736.36363636365</v>
      </c>
      <c r="BB70" t="s">
        <v>340</v>
      </c>
      <c r="BC70" s="2">
        <f t="shared" si="48"/>
        <v>3279055.45</v>
      </c>
      <c r="BD70" s="2"/>
      <c r="BE70" s="2">
        <f t="shared" si="48"/>
        <v>2619693.5500000003</v>
      </c>
      <c r="BF70" s="2">
        <f t="shared" si="48"/>
        <v>2397191.7000000002</v>
      </c>
      <c r="BG70" s="2">
        <f t="shared" si="48"/>
        <v>2515805.0100000002</v>
      </c>
      <c r="BH70" s="2">
        <f t="shared" ref="BH70" si="83">BH20+BH45</f>
        <v>2857598.5463636364</v>
      </c>
      <c r="BO70" t="s">
        <v>340</v>
      </c>
      <c r="BP70" s="5">
        <f t="shared" si="50"/>
        <v>100</v>
      </c>
      <c r="BQ70" s="5"/>
      <c r="BR70" s="5">
        <f t="shared" si="41"/>
        <v>79.148911684169278</v>
      </c>
      <c r="BS70" s="5">
        <f t="shared" si="42"/>
        <v>72.138997674026228</v>
      </c>
      <c r="BT70" s="5">
        <f t="shared" si="43"/>
        <v>75.478791594120921</v>
      </c>
      <c r="BU70" s="5">
        <f t="shared" si="43"/>
        <v>86.180548742280195</v>
      </c>
    </row>
    <row r="71" spans="2:73">
      <c r="B71" t="s">
        <v>341</v>
      </c>
      <c r="C71" s="2">
        <f t="shared" ref="C71:M71" si="84">C21+C46</f>
        <v>592711.45000000007</v>
      </c>
      <c r="D71" s="2">
        <f t="shared" si="84"/>
        <v>602638.65791062289</v>
      </c>
      <c r="E71" s="2">
        <f t="shared" si="84"/>
        <v>610297.84341969271</v>
      </c>
      <c r="F71" s="2">
        <f t="shared" si="84"/>
        <v>623488.81210985605</v>
      </c>
      <c r="G71" s="2">
        <f t="shared" si="84"/>
        <v>621328.89833896689</v>
      </c>
      <c r="H71" s="2">
        <f t="shared" si="84"/>
        <v>620360.63305632607</v>
      </c>
      <c r="I71" s="2">
        <f t="shared" si="84"/>
        <v>604115.98310138786</v>
      </c>
      <c r="J71" s="2">
        <f t="shared" si="84"/>
        <v>597500.75934625766</v>
      </c>
      <c r="K71" s="2">
        <f t="shared" si="84"/>
        <v>605344.56379968068</v>
      </c>
      <c r="L71" s="2">
        <f t="shared" si="84"/>
        <v>608716.10161934013</v>
      </c>
      <c r="M71" s="2">
        <f t="shared" si="84"/>
        <v>609345.68298787426</v>
      </c>
      <c r="O71" t="s">
        <v>341</v>
      </c>
      <c r="P71" s="2">
        <f t="shared" si="32"/>
        <v>592711.45000000007</v>
      </c>
      <c r="Q71" s="2">
        <f t="shared" si="32"/>
        <v>590724.41999999993</v>
      </c>
      <c r="R71" s="2">
        <f t="shared" si="32"/>
        <v>577402.39999999991</v>
      </c>
      <c r="S71" s="2">
        <f t="shared" si="32"/>
        <v>588328.9</v>
      </c>
      <c r="T71" s="2">
        <f t="shared" si="32"/>
        <v>585274.28</v>
      </c>
      <c r="U71" s="2">
        <f t="shared" si="32"/>
        <v>587674.80000000005</v>
      </c>
      <c r="V71" s="2">
        <f t="shared" si="32"/>
        <v>0</v>
      </c>
      <c r="W71" s="2">
        <f t="shared" si="32"/>
        <v>0</v>
      </c>
      <c r="X71" s="2">
        <f t="shared" si="32"/>
        <v>0</v>
      </c>
      <c r="Y71" s="2">
        <f t="shared" si="32"/>
        <v>0</v>
      </c>
      <c r="Z71" s="2">
        <f t="shared" si="32"/>
        <v>0</v>
      </c>
      <c r="AB71" t="s">
        <v>341</v>
      </c>
      <c r="AC71" s="31">
        <f t="shared" si="45"/>
        <v>100</v>
      </c>
      <c r="AD71" s="31">
        <f t="shared" si="33"/>
        <v>98.022988111660439</v>
      </c>
      <c r="AE71" s="31">
        <f t="shared" si="34"/>
        <v>94.609936152589171</v>
      </c>
      <c r="AF71" s="31">
        <f t="shared" si="35"/>
        <v>94.360778986414104</v>
      </c>
      <c r="AG71" s="31">
        <f t="shared" si="36"/>
        <v>94.197176658714298</v>
      </c>
      <c r="AH71" s="31">
        <f t="shared" si="36"/>
        <v>94.731156151012854</v>
      </c>
      <c r="AO71" t="s">
        <v>341</v>
      </c>
      <c r="AP71" s="2">
        <f t="shared" si="46"/>
        <v>0</v>
      </c>
      <c r="AQ71" s="2"/>
      <c r="AR71" s="2">
        <f t="shared" si="46"/>
        <v>89284</v>
      </c>
      <c r="AS71" s="2">
        <f t="shared" si="46"/>
        <v>110142</v>
      </c>
      <c r="AT71" s="2">
        <f t="shared" si="46"/>
        <v>86377</v>
      </c>
      <c r="AU71" s="2">
        <f t="shared" ref="AU71" si="85">AU21+AU46</f>
        <v>24902.272727272728</v>
      </c>
      <c r="BB71" t="s">
        <v>341</v>
      </c>
      <c r="BC71" s="2">
        <f t="shared" si="48"/>
        <v>592711.45000000007</v>
      </c>
      <c r="BD71" s="2"/>
      <c r="BE71" s="2">
        <f t="shared" si="48"/>
        <v>488118.39999999997</v>
      </c>
      <c r="BF71" s="2">
        <f t="shared" si="48"/>
        <v>478186.9</v>
      </c>
      <c r="BG71" s="2">
        <f t="shared" si="48"/>
        <v>498897.27999999997</v>
      </c>
      <c r="BH71" s="2">
        <f t="shared" ref="BH71" si="86">BH21+BH46</f>
        <v>562772.52727272734</v>
      </c>
      <c r="BO71" t="s">
        <v>341</v>
      </c>
      <c r="BP71" s="5">
        <f t="shared" si="50"/>
        <v>100</v>
      </c>
      <c r="BQ71" s="5"/>
      <c r="BR71" s="5">
        <f t="shared" si="41"/>
        <v>79.98035799453551</v>
      </c>
      <c r="BS71" s="5">
        <f t="shared" si="42"/>
        <v>76.695345724302356</v>
      </c>
      <c r="BT71" s="5">
        <f t="shared" si="43"/>
        <v>80.295199745855996</v>
      </c>
      <c r="BU71" s="5">
        <f t="shared" si="43"/>
        <v>90.716995451519892</v>
      </c>
    </row>
    <row r="72" spans="2:73">
      <c r="B72" t="s">
        <v>342</v>
      </c>
      <c r="C72" s="2">
        <f t="shared" ref="C72:M72" si="87">C22+C47</f>
        <v>288815.7</v>
      </c>
      <c r="D72" s="2">
        <f t="shared" si="87"/>
        <v>290668.50750474102</v>
      </c>
      <c r="E72" s="2">
        <f t="shared" si="87"/>
        <v>293531.40498398017</v>
      </c>
      <c r="F72" s="2">
        <f t="shared" si="87"/>
        <v>296435.91505804582</v>
      </c>
      <c r="G72" s="2">
        <f t="shared" si="87"/>
        <v>296520.84491846268</v>
      </c>
      <c r="H72" s="2">
        <f t="shared" si="87"/>
        <v>295300.3438758679</v>
      </c>
      <c r="I72" s="2">
        <f t="shared" si="87"/>
        <v>294624.15431384457</v>
      </c>
      <c r="J72" s="2">
        <f t="shared" si="87"/>
        <v>296136.80048268149</v>
      </c>
      <c r="K72" s="2">
        <f t="shared" si="87"/>
        <v>298864.55679143651</v>
      </c>
      <c r="L72" s="2">
        <f t="shared" si="87"/>
        <v>298615.62004511029</v>
      </c>
      <c r="M72" s="2">
        <f t="shared" si="87"/>
        <v>297199.57514503767</v>
      </c>
      <c r="O72" t="s">
        <v>342</v>
      </c>
      <c r="P72" s="2">
        <f t="shared" si="32"/>
        <v>288815.7</v>
      </c>
      <c r="Q72" s="2">
        <f t="shared" si="32"/>
        <v>286956.65999999997</v>
      </c>
      <c r="R72" s="2">
        <f t="shared" si="32"/>
        <v>282181.34999999998</v>
      </c>
      <c r="S72" s="2">
        <f t="shared" si="32"/>
        <v>282576.5</v>
      </c>
      <c r="T72" s="2">
        <f t="shared" si="32"/>
        <v>280384.66000000003</v>
      </c>
      <c r="U72" s="2">
        <f t="shared" si="32"/>
        <v>282219.37</v>
      </c>
      <c r="V72" s="2">
        <f t="shared" si="32"/>
        <v>0</v>
      </c>
      <c r="W72" s="2">
        <f t="shared" si="32"/>
        <v>0</v>
      </c>
      <c r="X72" s="2">
        <f t="shared" si="32"/>
        <v>0</v>
      </c>
      <c r="Y72" s="2">
        <f t="shared" si="32"/>
        <v>0</v>
      </c>
      <c r="Z72" s="2">
        <f t="shared" si="32"/>
        <v>0</v>
      </c>
      <c r="AB72" t="s">
        <v>342</v>
      </c>
      <c r="AC72" s="31">
        <f t="shared" si="45"/>
        <v>100</v>
      </c>
      <c r="AD72" s="31">
        <f t="shared" si="33"/>
        <v>98.722996331248396</v>
      </c>
      <c r="AE72" s="31">
        <f t="shared" si="34"/>
        <v>96.133274058154129</v>
      </c>
      <c r="AF72" s="31">
        <f t="shared" si="35"/>
        <v>95.324650504871528</v>
      </c>
      <c r="AG72" s="31">
        <f t="shared" si="36"/>
        <v>94.558161695883555</v>
      </c>
      <c r="AH72" s="31">
        <f t="shared" si="36"/>
        <v>95.570281529585145</v>
      </c>
      <c r="AO72" t="s">
        <v>342</v>
      </c>
      <c r="AP72" s="2">
        <f t="shared" si="46"/>
        <v>0</v>
      </c>
      <c r="AQ72" s="2"/>
      <c r="AR72" s="2">
        <f t="shared" si="46"/>
        <v>48717</v>
      </c>
      <c r="AS72" s="2">
        <f t="shared" si="46"/>
        <v>61407</v>
      </c>
      <c r="AT72" s="2">
        <f t="shared" si="46"/>
        <v>45221</v>
      </c>
      <c r="AU72" s="2">
        <f t="shared" ref="AU72" si="88">AU22+AU47</f>
        <v>12823.136363636364</v>
      </c>
      <c r="BB72" t="s">
        <v>342</v>
      </c>
      <c r="BC72" s="2">
        <f t="shared" si="48"/>
        <v>288815.7</v>
      </c>
      <c r="BD72" s="2"/>
      <c r="BE72" s="2">
        <f t="shared" si="48"/>
        <v>233464.34999999998</v>
      </c>
      <c r="BF72" s="2">
        <f t="shared" si="48"/>
        <v>221169.5</v>
      </c>
      <c r="BG72" s="2">
        <f t="shared" si="48"/>
        <v>235163.66</v>
      </c>
      <c r="BH72" s="2">
        <f t="shared" ref="BH72" si="89">BH22+BH47</f>
        <v>269396.23363636364</v>
      </c>
      <c r="BO72" t="s">
        <v>342</v>
      </c>
      <c r="BP72" s="5">
        <f t="shared" si="50"/>
        <v>100</v>
      </c>
      <c r="BQ72" s="5"/>
      <c r="BR72" s="5">
        <f t="shared" si="41"/>
        <v>79.536412811685878</v>
      </c>
      <c r="BS72" s="5">
        <f t="shared" si="42"/>
        <v>74.609549236533056</v>
      </c>
      <c r="BT72" s="5">
        <f t="shared" si="43"/>
        <v>79.307631834337087</v>
      </c>
      <c r="BU72" s="5">
        <f t="shared" si="43"/>
        <v>91.227876710366004</v>
      </c>
    </row>
    <row r="73" spans="2:73">
      <c r="B73" t="s">
        <v>343</v>
      </c>
      <c r="C73" s="2">
        <f t="shared" ref="C73:M73" si="90">C23+C48</f>
        <v>973152.35</v>
      </c>
      <c r="D73" s="2">
        <f t="shared" si="90"/>
        <v>977725.20143549226</v>
      </c>
      <c r="E73" s="2">
        <f t="shared" si="90"/>
        <v>980606.10486568371</v>
      </c>
      <c r="F73" s="2">
        <f t="shared" si="90"/>
        <v>986950.98038833193</v>
      </c>
      <c r="G73" s="2">
        <f t="shared" si="90"/>
        <v>991182.09744057723</v>
      </c>
      <c r="H73" s="2">
        <f t="shared" si="90"/>
        <v>987254.60253598704</v>
      </c>
      <c r="I73" s="2">
        <f t="shared" si="90"/>
        <v>974001.96292323689</v>
      </c>
      <c r="J73" s="2">
        <f t="shared" si="90"/>
        <v>979127.15230649686</v>
      </c>
      <c r="K73" s="2">
        <f t="shared" si="90"/>
        <v>996091.25745125778</v>
      </c>
      <c r="L73" s="2">
        <f t="shared" si="90"/>
        <v>997863.65033743961</v>
      </c>
      <c r="M73" s="2">
        <f t="shared" si="90"/>
        <v>998561.71175251994</v>
      </c>
      <c r="O73" t="s">
        <v>343</v>
      </c>
      <c r="P73" s="2">
        <f t="shared" si="32"/>
        <v>973152.35</v>
      </c>
      <c r="Q73" s="2">
        <f t="shared" si="32"/>
        <v>967388.52</v>
      </c>
      <c r="R73" s="2">
        <f t="shared" si="32"/>
        <v>948970.3</v>
      </c>
      <c r="S73" s="2">
        <f t="shared" si="32"/>
        <v>946886.45</v>
      </c>
      <c r="T73" s="2">
        <f t="shared" si="32"/>
        <v>942893.5199999999</v>
      </c>
      <c r="U73" s="2">
        <f t="shared" si="32"/>
        <v>942530.65999999992</v>
      </c>
      <c r="V73" s="2">
        <f t="shared" si="32"/>
        <v>0</v>
      </c>
      <c r="W73" s="2">
        <f t="shared" si="32"/>
        <v>0</v>
      </c>
      <c r="X73" s="2">
        <f t="shared" si="32"/>
        <v>0</v>
      </c>
      <c r="Y73" s="2">
        <f t="shared" si="32"/>
        <v>0</v>
      </c>
      <c r="Z73" s="2">
        <f t="shared" si="32"/>
        <v>0</v>
      </c>
      <c r="AB73" t="s">
        <v>343</v>
      </c>
      <c r="AC73" s="31">
        <f t="shared" si="45"/>
        <v>100</v>
      </c>
      <c r="AD73" s="31">
        <f t="shared" si="33"/>
        <v>98.94278255072939</v>
      </c>
      <c r="AE73" s="31">
        <f t="shared" si="34"/>
        <v>96.773851936194404</v>
      </c>
      <c r="AF73" s="31">
        <f t="shared" si="35"/>
        <v>95.940575450609728</v>
      </c>
      <c r="AG73" s="31">
        <f t="shared" si="36"/>
        <v>95.12818304877905</v>
      </c>
      <c r="AH73" s="31">
        <f t="shared" si="36"/>
        <v>95.469867405925115</v>
      </c>
      <c r="AO73" t="s">
        <v>343</v>
      </c>
      <c r="AP73" s="2">
        <f t="shared" si="46"/>
        <v>0</v>
      </c>
      <c r="AQ73" s="2"/>
      <c r="AR73" s="2">
        <f t="shared" si="46"/>
        <v>153671</v>
      </c>
      <c r="AS73" s="2">
        <f t="shared" si="46"/>
        <v>207188</v>
      </c>
      <c r="AT73" s="2">
        <f t="shared" si="46"/>
        <v>165306</v>
      </c>
      <c r="AU73" s="2">
        <f t="shared" ref="AU73" si="91">AU23+AU48</f>
        <v>54908.727272727272</v>
      </c>
      <c r="BB73" t="s">
        <v>343</v>
      </c>
      <c r="BC73" s="2">
        <f t="shared" si="48"/>
        <v>973152.35</v>
      </c>
      <c r="BD73" s="2"/>
      <c r="BE73" s="2">
        <f t="shared" si="48"/>
        <v>795299.3</v>
      </c>
      <c r="BF73" s="2">
        <f t="shared" si="48"/>
        <v>739698.45</v>
      </c>
      <c r="BG73" s="2">
        <f t="shared" si="48"/>
        <v>777587.5199999999</v>
      </c>
      <c r="BH73" s="2">
        <f t="shared" ref="BH73" si="92">BH23+BH48</f>
        <v>887621.93272727262</v>
      </c>
      <c r="BO73" t="s">
        <v>343</v>
      </c>
      <c r="BP73" s="5">
        <f t="shared" si="50"/>
        <v>100</v>
      </c>
      <c r="BQ73" s="5"/>
      <c r="BR73" s="5">
        <f t="shared" si="41"/>
        <v>81.102829775767546</v>
      </c>
      <c r="BS73" s="5">
        <f t="shared" si="42"/>
        <v>74.947840845039096</v>
      </c>
      <c r="BT73" s="5">
        <f t="shared" si="43"/>
        <v>78.450521050357992</v>
      </c>
      <c r="BU73" s="5">
        <f t="shared" si="43"/>
        <v>89.9081078424162</v>
      </c>
    </row>
    <row r="74" spans="2:73">
      <c r="B74" t="s">
        <v>344</v>
      </c>
      <c r="C74" s="2">
        <f t="shared" ref="C74:M74" si="93">C24+C49</f>
        <v>129984.1</v>
      </c>
      <c r="D74" s="2">
        <f t="shared" si="93"/>
        <v>130394.17594279099</v>
      </c>
      <c r="E74" s="2">
        <f t="shared" si="93"/>
        <v>130580.19286692668</v>
      </c>
      <c r="F74" s="2">
        <f t="shared" si="93"/>
        <v>133189.48504179454</v>
      </c>
      <c r="G74" s="2">
        <f t="shared" si="93"/>
        <v>133286.7499272108</v>
      </c>
      <c r="H74" s="2">
        <f t="shared" si="93"/>
        <v>131509.6545949475</v>
      </c>
      <c r="I74" s="2">
        <f t="shared" si="93"/>
        <v>129921.84325696705</v>
      </c>
      <c r="J74" s="2">
        <f t="shared" si="93"/>
        <v>132180.82295201291</v>
      </c>
      <c r="K74" s="2">
        <f t="shared" si="93"/>
        <v>134089.27552132521</v>
      </c>
      <c r="L74" s="2">
        <f t="shared" si="93"/>
        <v>132007.6352794228</v>
      </c>
      <c r="M74" s="2">
        <f t="shared" si="93"/>
        <v>132148.94924826833</v>
      </c>
      <c r="O74" t="s">
        <v>344</v>
      </c>
      <c r="P74" s="2">
        <f t="shared" si="32"/>
        <v>129984.1</v>
      </c>
      <c r="Q74" s="2">
        <f t="shared" si="32"/>
        <v>128235.80000000002</v>
      </c>
      <c r="R74" s="2">
        <f t="shared" si="32"/>
        <v>125220.99999999999</v>
      </c>
      <c r="S74" s="2">
        <f t="shared" si="32"/>
        <v>127455.59999999999</v>
      </c>
      <c r="T74" s="2">
        <f t="shared" si="32"/>
        <v>126342.61</v>
      </c>
      <c r="U74" s="2">
        <f t="shared" si="32"/>
        <v>126073.42</v>
      </c>
      <c r="V74" s="2">
        <f t="shared" si="32"/>
        <v>0</v>
      </c>
      <c r="W74" s="2">
        <f t="shared" si="32"/>
        <v>0</v>
      </c>
      <c r="X74" s="2">
        <f t="shared" si="32"/>
        <v>0</v>
      </c>
      <c r="Y74" s="2">
        <f t="shared" si="32"/>
        <v>0</v>
      </c>
      <c r="Z74" s="2">
        <f t="shared" si="32"/>
        <v>0</v>
      </c>
      <c r="AB74" t="s">
        <v>344</v>
      </c>
      <c r="AC74" s="31">
        <f t="shared" si="45"/>
        <v>100</v>
      </c>
      <c r="AD74" s="31">
        <f t="shared" si="33"/>
        <v>98.344729795494914</v>
      </c>
      <c r="AE74" s="31">
        <f t="shared" si="34"/>
        <v>95.895860812222722</v>
      </c>
      <c r="AF74" s="31">
        <f t="shared" si="35"/>
        <v>95.694941653993737</v>
      </c>
      <c r="AG74" s="31">
        <f t="shared" si="36"/>
        <v>94.790074834142885</v>
      </c>
      <c r="AH74" s="31">
        <f t="shared" si="36"/>
        <v>95.866284789743219</v>
      </c>
      <c r="AO74" t="s">
        <v>344</v>
      </c>
      <c r="AP74" s="2">
        <f t="shared" si="46"/>
        <v>0</v>
      </c>
      <c r="AQ74" s="2"/>
      <c r="AR74" s="2">
        <f t="shared" si="46"/>
        <v>23169</v>
      </c>
      <c r="AS74" s="2">
        <f t="shared" si="46"/>
        <v>29978</v>
      </c>
      <c r="AT74" s="2">
        <f t="shared" si="46"/>
        <v>24434</v>
      </c>
      <c r="AU74" s="2">
        <f t="shared" ref="AU74" si="94">AU24+AU49</f>
        <v>7507.272727272727</v>
      </c>
      <c r="BB74" t="s">
        <v>344</v>
      </c>
      <c r="BC74" s="2">
        <f t="shared" si="48"/>
        <v>129984.1</v>
      </c>
      <c r="BD74" s="2"/>
      <c r="BE74" s="2">
        <f t="shared" si="48"/>
        <v>102051.99999999999</v>
      </c>
      <c r="BF74" s="2">
        <f t="shared" si="48"/>
        <v>97477.599999999991</v>
      </c>
      <c r="BG74" s="2">
        <f t="shared" si="48"/>
        <v>101908.61</v>
      </c>
      <c r="BH74" s="2">
        <f t="shared" ref="BH74" si="95">BH24+BH49</f>
        <v>118566.14727272728</v>
      </c>
      <c r="BO74" t="s">
        <v>344</v>
      </c>
      <c r="BP74" s="5">
        <f t="shared" si="50"/>
        <v>100</v>
      </c>
      <c r="BQ74" s="5"/>
      <c r="BR74" s="5">
        <f t="shared" si="41"/>
        <v>78.152741054686928</v>
      </c>
      <c r="BS74" s="5">
        <f t="shared" si="42"/>
        <v>73.187158858232507</v>
      </c>
      <c r="BT74" s="5">
        <f t="shared" si="43"/>
        <v>76.458170114923874</v>
      </c>
      <c r="BU74" s="5">
        <f t="shared" si="43"/>
        <v>90.157751260098365</v>
      </c>
    </row>
    <row r="75" spans="2:73">
      <c r="B75" t="s">
        <v>345</v>
      </c>
      <c r="C75" s="2">
        <f t="shared" ref="C75:M75" si="96">C25+C50</f>
        <v>23207.35</v>
      </c>
      <c r="D75" s="2">
        <f t="shared" si="96"/>
        <v>23440.006032023659</v>
      </c>
      <c r="E75" s="2">
        <f t="shared" si="96"/>
        <v>23487.132533364271</v>
      </c>
      <c r="F75" s="2">
        <f t="shared" si="96"/>
        <v>23491.296042816342</v>
      </c>
      <c r="G75" s="2">
        <f t="shared" si="96"/>
        <v>23621.420383590001</v>
      </c>
      <c r="H75" s="2">
        <f t="shared" si="96"/>
        <v>22856.35717936037</v>
      </c>
      <c r="I75" s="2">
        <f t="shared" si="96"/>
        <v>22860.159453506047</v>
      </c>
      <c r="J75" s="2">
        <f t="shared" si="96"/>
        <v>22726.792061095104</v>
      </c>
      <c r="K75" s="2">
        <f t="shared" si="96"/>
        <v>22656.074916915528</v>
      </c>
      <c r="L75" s="2">
        <f t="shared" si="96"/>
        <v>22895.554364254065</v>
      </c>
      <c r="M75" s="2">
        <f t="shared" si="96"/>
        <v>23244.402513795641</v>
      </c>
      <c r="O75" t="s">
        <v>345</v>
      </c>
      <c r="P75" s="2">
        <f t="shared" si="32"/>
        <v>23207.35</v>
      </c>
      <c r="Q75" s="2">
        <f t="shared" si="32"/>
        <v>22962.300000000003</v>
      </c>
      <c r="R75" s="2">
        <f t="shared" si="32"/>
        <v>22032.550000000003</v>
      </c>
      <c r="S75" s="2">
        <f t="shared" si="32"/>
        <v>21618.099999999995</v>
      </c>
      <c r="T75" s="2">
        <f t="shared" si="32"/>
        <v>21708.750000000004</v>
      </c>
      <c r="U75" s="2">
        <f t="shared" si="32"/>
        <v>21383.85</v>
      </c>
      <c r="V75" s="2">
        <f t="shared" si="32"/>
        <v>0</v>
      </c>
      <c r="W75" s="2">
        <f t="shared" si="32"/>
        <v>0</v>
      </c>
      <c r="X75" s="2">
        <f t="shared" si="32"/>
        <v>0</v>
      </c>
      <c r="Y75" s="2">
        <f t="shared" si="32"/>
        <v>0</v>
      </c>
      <c r="Z75" s="2">
        <f t="shared" si="32"/>
        <v>0</v>
      </c>
      <c r="AB75" t="s">
        <v>345</v>
      </c>
      <c r="AC75" s="31">
        <f t="shared" si="45"/>
        <v>100</v>
      </c>
      <c r="AD75" s="31">
        <f t="shared" si="33"/>
        <v>97.96200550728949</v>
      </c>
      <c r="AE75" s="31">
        <f t="shared" si="34"/>
        <v>93.806896047024978</v>
      </c>
      <c r="AF75" s="31">
        <f t="shared" si="35"/>
        <v>92.025999589796271</v>
      </c>
      <c r="AG75" s="31">
        <f t="shared" si="36"/>
        <v>91.902813833672994</v>
      </c>
      <c r="AH75" s="31">
        <f t="shared" si="36"/>
        <v>93.557559641699754</v>
      </c>
      <c r="AO75" t="s">
        <v>345</v>
      </c>
      <c r="AP75" s="2">
        <f t="shared" si="46"/>
        <v>0</v>
      </c>
      <c r="AQ75" s="2"/>
      <c r="AR75" s="2">
        <f t="shared" si="46"/>
        <v>3402</v>
      </c>
      <c r="AS75" s="2">
        <f t="shared" si="46"/>
        <v>4986</v>
      </c>
      <c r="AT75" s="2">
        <f t="shared" si="46"/>
        <v>4203</v>
      </c>
      <c r="AU75" s="2">
        <f t="shared" ref="AU75" si="97">AU25+AU50</f>
        <v>1469.8181818181818</v>
      </c>
      <c r="BB75" t="s">
        <v>345</v>
      </c>
      <c r="BC75" s="2">
        <f t="shared" si="48"/>
        <v>23207.35</v>
      </c>
      <c r="BD75" s="2"/>
      <c r="BE75" s="2">
        <f t="shared" si="48"/>
        <v>18630.550000000003</v>
      </c>
      <c r="BF75" s="2">
        <f t="shared" si="48"/>
        <v>16632.099999999995</v>
      </c>
      <c r="BG75" s="2">
        <f t="shared" si="48"/>
        <v>17505.750000000004</v>
      </c>
      <c r="BH75" s="2">
        <f t="shared" ref="BH75" si="98">BH25+BH50</f>
        <v>19914.031818181818</v>
      </c>
      <c r="BO75" t="s">
        <v>345</v>
      </c>
      <c r="BP75" s="5">
        <f t="shared" si="50"/>
        <v>100</v>
      </c>
      <c r="BQ75" s="5"/>
      <c r="BR75" s="5">
        <f t="shared" si="41"/>
        <v>79.322369274046849</v>
      </c>
      <c r="BS75" s="5">
        <f t="shared" si="42"/>
        <v>70.801117016641172</v>
      </c>
      <c r="BT75" s="5">
        <f t="shared" si="43"/>
        <v>74.109641654578041</v>
      </c>
      <c r="BU75" s="5">
        <f t="shared" si="43"/>
        <v>87.126884052041703</v>
      </c>
    </row>
    <row r="76" spans="2:73">
      <c r="B76" t="s">
        <v>346</v>
      </c>
      <c r="C76" s="2">
        <f t="shared" ref="C76:M76" si="99">C26+C51</f>
        <v>24480.950000000004</v>
      </c>
      <c r="D76" s="2">
        <f t="shared" si="99"/>
        <v>24469.060653030934</v>
      </c>
      <c r="E76" s="2">
        <f t="shared" si="99"/>
        <v>24433.385086069095</v>
      </c>
      <c r="F76" s="2">
        <f t="shared" si="99"/>
        <v>24548.401567473476</v>
      </c>
      <c r="G76" s="2">
        <f t="shared" si="99"/>
        <v>24554.851549447649</v>
      </c>
      <c r="H76" s="2">
        <f t="shared" si="99"/>
        <v>23513.029260110434</v>
      </c>
      <c r="I76" s="2">
        <f t="shared" si="99"/>
        <v>23649.520133107788</v>
      </c>
      <c r="J76" s="2">
        <f t="shared" si="99"/>
        <v>23760.597545034965</v>
      </c>
      <c r="K76" s="2">
        <f t="shared" si="99"/>
        <v>23903.706980747098</v>
      </c>
      <c r="L76" s="2">
        <f t="shared" si="99"/>
        <v>24032.58434870344</v>
      </c>
      <c r="M76" s="2">
        <f t="shared" si="99"/>
        <v>24388.450181906443</v>
      </c>
      <c r="O76" t="s">
        <v>346</v>
      </c>
      <c r="P76" s="2">
        <f t="shared" si="32"/>
        <v>24480.950000000004</v>
      </c>
      <c r="Q76" s="2">
        <f t="shared" si="32"/>
        <v>24400.190000000002</v>
      </c>
      <c r="R76" s="2">
        <f t="shared" si="32"/>
        <v>23681.550000000003</v>
      </c>
      <c r="S76" s="2">
        <f t="shared" si="32"/>
        <v>23085.700000000004</v>
      </c>
      <c r="T76" s="2">
        <f t="shared" si="32"/>
        <v>23021.710000000003</v>
      </c>
      <c r="U76" s="2">
        <f t="shared" si="32"/>
        <v>23342.929999999997</v>
      </c>
      <c r="V76" s="2">
        <f t="shared" si="32"/>
        <v>0</v>
      </c>
      <c r="W76" s="2">
        <f t="shared" si="32"/>
        <v>0</v>
      </c>
      <c r="X76" s="2">
        <f t="shared" si="32"/>
        <v>0</v>
      </c>
      <c r="Y76" s="2">
        <f t="shared" si="32"/>
        <v>0</v>
      </c>
      <c r="Z76" s="2">
        <f t="shared" si="32"/>
        <v>0</v>
      </c>
      <c r="AB76" t="s">
        <v>346</v>
      </c>
      <c r="AC76" s="31">
        <f t="shared" si="45"/>
        <v>100</v>
      </c>
      <c r="AD76" s="31">
        <f t="shared" si="33"/>
        <v>99.718539857301778</v>
      </c>
      <c r="AE76" s="31">
        <f t="shared" si="34"/>
        <v>96.922918852951923</v>
      </c>
      <c r="AF76" s="31">
        <f t="shared" si="35"/>
        <v>94.041560859051842</v>
      </c>
      <c r="AG76" s="31">
        <f t="shared" si="36"/>
        <v>93.756258121291182</v>
      </c>
      <c r="AH76" s="31">
        <f t="shared" si="36"/>
        <v>99.276574454832115</v>
      </c>
      <c r="AO76" t="s">
        <v>346</v>
      </c>
      <c r="AP76" s="2">
        <f t="shared" si="46"/>
        <v>0</v>
      </c>
      <c r="AQ76" s="2"/>
      <c r="AR76" s="2">
        <f t="shared" si="46"/>
        <v>4123</v>
      </c>
      <c r="AS76" s="2">
        <f t="shared" si="46"/>
        <v>5411</v>
      </c>
      <c r="AT76" s="2">
        <f t="shared" si="46"/>
        <v>4471</v>
      </c>
      <c r="AU76" s="2">
        <f t="shared" ref="AU76" si="100">AU26+AU51</f>
        <v>1612.8636363636363</v>
      </c>
      <c r="BB76" t="s">
        <v>346</v>
      </c>
      <c r="BC76" s="2">
        <f t="shared" si="48"/>
        <v>24480.950000000004</v>
      </c>
      <c r="BD76" s="2"/>
      <c r="BE76" s="2">
        <f t="shared" si="48"/>
        <v>19558.550000000003</v>
      </c>
      <c r="BF76" s="2">
        <f t="shared" si="48"/>
        <v>17674.700000000004</v>
      </c>
      <c r="BG76" s="2">
        <f t="shared" si="48"/>
        <v>18550.710000000003</v>
      </c>
      <c r="BH76" s="2">
        <f t="shared" ref="BH76" si="101">BH26+BH51</f>
        <v>21730.066363636361</v>
      </c>
      <c r="BO76" t="s">
        <v>346</v>
      </c>
      <c r="BP76" s="5">
        <f t="shared" si="50"/>
        <v>100</v>
      </c>
      <c r="BQ76" s="5"/>
      <c r="BR76" s="5">
        <f t="shared" si="41"/>
        <v>80.048466191250256</v>
      </c>
      <c r="BS76" s="5">
        <f t="shared" si="42"/>
        <v>71.999392512052211</v>
      </c>
      <c r="BT76" s="5">
        <f t="shared" si="43"/>
        <v>75.548043785332084</v>
      </c>
      <c r="BU76" s="5">
        <f t="shared" si="43"/>
        <v>92.417128066527582</v>
      </c>
    </row>
    <row r="77" spans="2:73">
      <c r="B77" t="s">
        <v>347</v>
      </c>
      <c r="C77" s="2">
        <f t="shared" ref="C77:M77" si="102">C27+C52</f>
        <v>19250228.949999999</v>
      </c>
      <c r="D77" s="2">
        <f t="shared" si="102"/>
        <v>19408611.413742691</v>
      </c>
      <c r="E77" s="2">
        <f t="shared" si="102"/>
        <v>19599170.092136275</v>
      </c>
      <c r="F77" s="2">
        <f t="shared" si="102"/>
        <v>19815381.155724745</v>
      </c>
      <c r="G77" s="2">
        <f t="shared" si="102"/>
        <v>19892433.467320666</v>
      </c>
      <c r="H77" s="2">
        <f t="shared" si="102"/>
        <v>19908217.624319725</v>
      </c>
      <c r="I77" s="2">
        <f t="shared" si="102"/>
        <v>19690360.224676736</v>
      </c>
      <c r="J77" s="2">
        <f t="shared" si="102"/>
        <v>19693918.822610293</v>
      </c>
      <c r="K77" s="2">
        <f t="shared" si="102"/>
        <v>19803521.043377109</v>
      </c>
      <c r="L77" s="2">
        <f t="shared" si="102"/>
        <v>19750098.118216909</v>
      </c>
      <c r="M77" s="2">
        <f t="shared" si="102"/>
        <v>19782378.26730052</v>
      </c>
      <c r="O77" t="s">
        <v>347</v>
      </c>
      <c r="P77" s="2">
        <f t="shared" si="32"/>
        <v>19250228.949999999</v>
      </c>
      <c r="Q77" s="2">
        <f t="shared" si="32"/>
        <v>19006759.550000001</v>
      </c>
      <c r="R77" s="2">
        <f t="shared" si="32"/>
        <v>18458666.800000001</v>
      </c>
      <c r="S77" s="2">
        <f t="shared" si="32"/>
        <v>18556128.850000001</v>
      </c>
      <c r="T77" s="2">
        <f t="shared" si="32"/>
        <v>18624336.650000002</v>
      </c>
      <c r="U77" s="2">
        <f t="shared" si="32"/>
        <v>18785554.280000001</v>
      </c>
      <c r="V77" s="2">
        <f t="shared" si="32"/>
        <v>0</v>
      </c>
      <c r="W77" s="2">
        <f t="shared" si="32"/>
        <v>0</v>
      </c>
      <c r="X77" s="2">
        <f t="shared" si="32"/>
        <v>0</v>
      </c>
      <c r="Y77" s="2">
        <f t="shared" si="32"/>
        <v>0</v>
      </c>
      <c r="Z77" s="2">
        <f t="shared" si="32"/>
        <v>0</v>
      </c>
      <c r="AB77" t="s">
        <v>347</v>
      </c>
      <c r="AC77" s="31">
        <f t="shared" si="45"/>
        <v>100</v>
      </c>
      <c r="AD77" s="31">
        <f t="shared" si="33"/>
        <v>97.929517701311951</v>
      </c>
      <c r="AE77" s="31">
        <f t="shared" si="34"/>
        <v>94.180859256923966</v>
      </c>
      <c r="AF77" s="31">
        <f t="shared" si="35"/>
        <v>93.645076540145482</v>
      </c>
      <c r="AG77" s="31">
        <f t="shared" si="36"/>
        <v>93.625230319840483</v>
      </c>
      <c r="AH77" s="31">
        <f t="shared" si="36"/>
        <v>94.360804339669826</v>
      </c>
      <c r="AO77" t="s">
        <v>347</v>
      </c>
      <c r="AP77" s="2">
        <f t="shared" si="46"/>
        <v>0</v>
      </c>
      <c r="AQ77" s="2"/>
      <c r="AR77" s="2">
        <f t="shared" si="46"/>
        <v>3446479</v>
      </c>
      <c r="AS77" s="2">
        <f t="shared" si="46"/>
        <v>4610956</v>
      </c>
      <c r="AT77" s="2">
        <f t="shared" si="46"/>
        <v>3799320</v>
      </c>
      <c r="AU77" s="2">
        <f t="shared" ref="AU77" si="103">AU27+AU52</f>
        <v>1470265.5000000002</v>
      </c>
      <c r="BB77" t="s">
        <v>347</v>
      </c>
      <c r="BC77" s="2">
        <f t="shared" si="48"/>
        <v>19250228.949999999</v>
      </c>
      <c r="BD77" s="2"/>
      <c r="BE77" s="2">
        <f t="shared" si="48"/>
        <v>15012187.800000001</v>
      </c>
      <c r="BF77" s="2">
        <f t="shared" si="48"/>
        <v>13945172.850000001</v>
      </c>
      <c r="BG77" s="2">
        <f t="shared" si="48"/>
        <v>14825016.650000002</v>
      </c>
      <c r="BH77" s="2">
        <f t="shared" ref="BH77" si="104">BH27+BH52</f>
        <v>17315288.780000001</v>
      </c>
      <c r="BO77" t="s">
        <v>347</v>
      </c>
      <c r="BP77" s="5">
        <f t="shared" si="50"/>
        <v>100</v>
      </c>
      <c r="BQ77" s="5"/>
      <c r="BR77" s="5">
        <f t="shared" si="41"/>
        <v>76.596038145632008</v>
      </c>
      <c r="BS77" s="5">
        <f t="shared" si="42"/>
        <v>70.375496390445079</v>
      </c>
      <c r="BT77" s="5">
        <f t="shared" si="43"/>
        <v>74.525907925516364</v>
      </c>
      <c r="BU77" s="5">
        <f t="shared" si="43"/>
        <v>86.975585191754064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K241"/>
  <sheetViews>
    <sheetView zoomScale="125" zoomScaleNormal="125" zoomScalePageLayoutView="125" workbookViewId="0">
      <selection activeCell="C188" sqref="C188"/>
    </sheetView>
  </sheetViews>
  <sheetFormatPr baseColWidth="10" defaultRowHeight="16"/>
  <cols>
    <col min="3" max="3" width="31" customWidth="1"/>
  </cols>
  <sheetData>
    <row r="3" spans="3:9">
      <c r="E3" t="s">
        <v>291</v>
      </c>
    </row>
    <row r="4" spans="3:9">
      <c r="C4" t="s">
        <v>282</v>
      </c>
    </row>
    <row r="5" spans="3:9">
      <c r="C5" t="s">
        <v>378</v>
      </c>
    </row>
    <row r="6" spans="3:9">
      <c r="D6" s="3" t="s">
        <v>281</v>
      </c>
      <c r="E6" s="30" t="s">
        <v>277</v>
      </c>
      <c r="F6" s="30" t="s">
        <v>278</v>
      </c>
      <c r="G6" s="30" t="s">
        <v>33</v>
      </c>
      <c r="H6" s="30" t="s">
        <v>279</v>
      </c>
      <c r="I6" s="30" t="s">
        <v>280</v>
      </c>
    </row>
    <row r="7" spans="3:9">
      <c r="C7" t="s">
        <v>141</v>
      </c>
      <c r="D7" s="5">
        <v>100</v>
      </c>
      <c r="E7" s="5">
        <f>(D7+F7)/2</f>
        <v>82.713457212780213</v>
      </c>
      <c r="F7" s="5">
        <v>65.426914425560426</v>
      </c>
      <c r="G7" s="5">
        <v>55.010083092916666</v>
      </c>
      <c r="H7" s="5">
        <v>53.974528581316179</v>
      </c>
      <c r="I7" s="5">
        <f>'datos y calculos empleo sectore'!BV54</f>
        <v>95.128926123021728</v>
      </c>
    </row>
    <row r="8" spans="3:9">
      <c r="C8" t="s">
        <v>139</v>
      </c>
      <c r="D8" s="5">
        <v>100</v>
      </c>
      <c r="E8" s="5">
        <f t="shared" ref="E8:E9" si="0">(D8+F8)/2</f>
        <v>89.635898864755291</v>
      </c>
      <c r="F8" s="5">
        <v>79.271797729510595</v>
      </c>
      <c r="G8" s="5">
        <v>73.518659915052211</v>
      </c>
      <c r="H8" s="5">
        <v>78.599266584806415</v>
      </c>
      <c r="I8" s="5">
        <f>'datos y calculos empleo sectore'!BV27</f>
        <v>86.509426190652036</v>
      </c>
    </row>
    <row r="9" spans="3:9">
      <c r="C9" t="s">
        <v>23</v>
      </c>
      <c r="D9" s="5">
        <v>100</v>
      </c>
      <c r="E9" s="5">
        <f t="shared" si="0"/>
        <v>88.470590329949488</v>
      </c>
      <c r="F9" s="5">
        <v>76.941180659898961</v>
      </c>
      <c r="G9" s="5">
        <v>70.426325239492201</v>
      </c>
      <c r="H9" s="5">
        <v>74.490285226968325</v>
      </c>
      <c r="I9" s="5">
        <f>'datos y calculos empleo sectore'!BV81</f>
        <v>87.942918696855926</v>
      </c>
    </row>
    <row r="33" spans="2:9">
      <c r="C33" t="s">
        <v>292</v>
      </c>
    </row>
    <row r="34" spans="2:9">
      <c r="C34" t="s">
        <v>293</v>
      </c>
    </row>
    <row r="36" spans="2:9">
      <c r="D36" t="s">
        <v>126</v>
      </c>
      <c r="E36" t="s">
        <v>127</v>
      </c>
      <c r="F36" t="s">
        <v>128</v>
      </c>
      <c r="G36" t="s">
        <v>129</v>
      </c>
      <c r="H36" t="s">
        <v>130</v>
      </c>
      <c r="I36" t="s">
        <v>131</v>
      </c>
    </row>
    <row r="37" spans="2:9">
      <c r="B37">
        <v>55</v>
      </c>
      <c r="C37" t="s">
        <v>283</v>
      </c>
      <c r="D37" s="31">
        <v>100</v>
      </c>
      <c r="E37" s="31">
        <f>(D37+F37)/2</f>
        <v>64.95960028991999</v>
      </c>
      <c r="F37" s="31">
        <v>29.919200579839977</v>
      </c>
      <c r="G37" s="31">
        <v>12.132317015924208</v>
      </c>
      <c r="H37" s="5">
        <v>14.723415770258333</v>
      </c>
      <c r="I37" s="5">
        <f>I182</f>
        <v>32.437973938304431</v>
      </c>
    </row>
    <row r="38" spans="2:9">
      <c r="B38">
        <v>56</v>
      </c>
      <c r="C38" t="s">
        <v>284</v>
      </c>
      <c r="D38" s="31">
        <v>100</v>
      </c>
      <c r="E38" s="31">
        <f t="shared" ref="E38:E43" si="1">(D38+F38)/2</f>
        <v>64.055957381892213</v>
      </c>
      <c r="F38" s="31">
        <v>28.111914763784423</v>
      </c>
      <c r="G38" s="31">
        <v>15.707212322547505</v>
      </c>
      <c r="H38" s="5">
        <v>35.098716998068802</v>
      </c>
      <c r="I38" s="5">
        <f>I174</f>
        <v>59.325088393373903</v>
      </c>
    </row>
    <row r="39" spans="2:9">
      <c r="B39">
        <v>79</v>
      </c>
      <c r="C39" t="s">
        <v>289</v>
      </c>
      <c r="D39" s="31">
        <v>100</v>
      </c>
      <c r="E39" s="31">
        <f t="shared" si="1"/>
        <v>75.684412915444057</v>
      </c>
      <c r="F39" s="31">
        <v>51.368825830888127</v>
      </c>
      <c r="G39" s="31">
        <v>21.836372898789364</v>
      </c>
      <c r="H39" s="5">
        <v>21.416492694706939</v>
      </c>
      <c r="I39" s="5">
        <f>I128</f>
        <v>34.432704894883464</v>
      </c>
    </row>
    <row r="40" spans="2:9">
      <c r="B40">
        <v>93</v>
      </c>
      <c r="C40" t="s">
        <v>285</v>
      </c>
      <c r="D40" s="31">
        <v>100</v>
      </c>
      <c r="E40" s="31">
        <f t="shared" si="1"/>
        <v>70.910763863984542</v>
      </c>
      <c r="F40" s="31">
        <v>41.821527727969084</v>
      </c>
      <c r="G40" s="31">
        <v>25.721317331536326</v>
      </c>
      <c r="H40" s="5">
        <v>34.728137192862327</v>
      </c>
      <c r="I40" s="5">
        <f>I188</f>
        <v>61.543419511115921</v>
      </c>
    </row>
    <row r="41" spans="2:9">
      <c r="B41">
        <v>51</v>
      </c>
      <c r="C41" t="s">
        <v>286</v>
      </c>
      <c r="D41" s="31">
        <v>100</v>
      </c>
      <c r="E41" s="31">
        <f t="shared" si="1"/>
        <v>88.501718799011741</v>
      </c>
      <c r="F41" s="31">
        <v>77.003437598023481</v>
      </c>
      <c r="G41" s="31">
        <v>33.649759474982268</v>
      </c>
      <c r="H41" s="5">
        <v>31.961609834427865</v>
      </c>
      <c r="I41" s="5">
        <f>I137</f>
        <v>37.301482247985213</v>
      </c>
    </row>
    <row r="42" spans="2:9">
      <c r="B42">
        <v>90</v>
      </c>
      <c r="C42" t="s">
        <v>287</v>
      </c>
      <c r="D42" s="31">
        <v>100</v>
      </c>
      <c r="E42" s="31">
        <f t="shared" si="1"/>
        <v>75.491390746830689</v>
      </c>
      <c r="F42" s="31">
        <v>50.982781493661385</v>
      </c>
      <c r="G42" s="31">
        <v>38.376079242590997</v>
      </c>
      <c r="H42" s="5">
        <v>39.828888819060978</v>
      </c>
      <c r="I42" s="5">
        <f>I143</f>
        <v>48.358488764854961</v>
      </c>
    </row>
    <row r="43" spans="2:9">
      <c r="B43">
        <v>45</v>
      </c>
      <c r="C43" t="s">
        <v>288</v>
      </c>
      <c r="D43" s="31">
        <v>100</v>
      </c>
      <c r="E43" s="31">
        <f t="shared" si="1"/>
        <v>76.259538436760778</v>
      </c>
      <c r="F43" s="31">
        <v>52.51907687352157</v>
      </c>
      <c r="G43" s="31">
        <v>42.980424210119629</v>
      </c>
      <c r="H43" s="5">
        <v>64.098142569652666</v>
      </c>
      <c r="I43" s="5">
        <f>I183</f>
        <v>83.242280844343455</v>
      </c>
    </row>
    <row r="44" spans="2:9">
      <c r="D44" s="31"/>
      <c r="E44" s="31"/>
      <c r="F44" s="31"/>
      <c r="G44" s="31"/>
    </row>
    <row r="45" spans="2:9">
      <c r="D45" s="31"/>
      <c r="E45" s="31"/>
      <c r="F45" s="31"/>
      <c r="G45" s="31"/>
    </row>
    <row r="46" spans="2:9">
      <c r="D46" s="31"/>
      <c r="E46" s="31"/>
      <c r="F46" s="31"/>
      <c r="G46" s="31"/>
    </row>
    <row r="47" spans="2:9">
      <c r="D47" s="31"/>
      <c r="E47" s="31"/>
      <c r="F47" s="31"/>
      <c r="G47" s="31"/>
    </row>
    <row r="48" spans="2:9">
      <c r="D48" s="31"/>
      <c r="E48" s="31"/>
      <c r="F48" s="31"/>
      <c r="G48" s="31"/>
    </row>
    <row r="49" spans="4:7">
      <c r="D49" s="31"/>
      <c r="E49" s="31"/>
      <c r="F49" s="31"/>
      <c r="G49" s="31"/>
    </row>
    <row r="50" spans="4:7">
      <c r="D50" s="31"/>
      <c r="E50" s="31"/>
      <c r="F50" s="31"/>
      <c r="G50" s="31"/>
    </row>
    <row r="51" spans="4:7">
      <c r="D51" s="31"/>
      <c r="E51" s="31"/>
      <c r="F51" s="31"/>
      <c r="G51" s="31"/>
    </row>
    <row r="52" spans="4:7">
      <c r="D52" s="31"/>
      <c r="E52" s="31"/>
      <c r="F52" s="31"/>
      <c r="G52" s="31"/>
    </row>
    <row r="53" spans="4:7">
      <c r="D53" s="31"/>
      <c r="E53" s="31"/>
      <c r="F53" s="31"/>
      <c r="G53" s="31"/>
    </row>
    <row r="54" spans="4:7">
      <c r="D54" s="31"/>
      <c r="E54" s="31"/>
      <c r="F54" s="31"/>
      <c r="G54" s="31"/>
    </row>
    <row r="55" spans="4:7">
      <c r="D55" s="31"/>
      <c r="E55" s="31"/>
      <c r="F55" s="31"/>
      <c r="G55" s="31"/>
    </row>
    <row r="56" spans="4:7">
      <c r="D56" s="31"/>
      <c r="E56" s="31"/>
      <c r="F56" s="31"/>
      <c r="G56" s="31"/>
    </row>
    <row r="57" spans="4:7">
      <c r="D57" s="31"/>
      <c r="E57" s="31"/>
      <c r="F57" s="31"/>
      <c r="G57" s="31"/>
    </row>
    <row r="58" spans="4:7">
      <c r="D58" s="31"/>
      <c r="E58" s="31"/>
      <c r="F58" s="31"/>
      <c r="G58" s="31"/>
    </row>
    <row r="59" spans="4:7">
      <c r="D59" s="31"/>
      <c r="E59" s="31"/>
      <c r="F59" s="31"/>
      <c r="G59" s="31"/>
    </row>
    <row r="60" spans="4:7">
      <c r="D60" s="31"/>
      <c r="E60" s="31"/>
      <c r="F60" s="31"/>
      <c r="G60" s="31"/>
    </row>
    <row r="61" spans="4:7">
      <c r="D61" s="31"/>
      <c r="E61" s="31"/>
      <c r="F61" s="31"/>
      <c r="G61" s="31"/>
    </row>
    <row r="62" spans="4:7">
      <c r="D62" s="31"/>
      <c r="E62" s="31"/>
      <c r="F62" s="31"/>
      <c r="G62" s="31"/>
    </row>
    <row r="63" spans="4:7">
      <c r="D63" s="31"/>
      <c r="E63" s="31"/>
      <c r="F63" s="31"/>
      <c r="G63" s="31"/>
    </row>
    <row r="64" spans="4:7">
      <c r="D64" s="31"/>
      <c r="E64" s="31"/>
      <c r="F64" s="31"/>
      <c r="G64" s="31"/>
    </row>
    <row r="65" spans="1:9">
      <c r="D65" s="31"/>
      <c r="E65" s="31"/>
      <c r="F65" s="31"/>
      <c r="G65" s="31"/>
    </row>
    <row r="66" spans="1:9">
      <c r="D66" s="31"/>
      <c r="E66" s="31"/>
      <c r="F66" s="31"/>
      <c r="G66" s="31"/>
    </row>
    <row r="67" spans="1:9">
      <c r="D67" s="31"/>
      <c r="E67" s="31"/>
      <c r="F67" s="31"/>
      <c r="G67" s="31"/>
    </row>
    <row r="68" spans="1:9">
      <c r="D68" s="31"/>
      <c r="E68" s="31"/>
      <c r="F68" s="31"/>
      <c r="G68" s="31"/>
    </row>
    <row r="69" spans="1:9">
      <c r="D69" s="31"/>
      <c r="E69" s="31"/>
      <c r="F69" s="31"/>
      <c r="G69" s="31"/>
    </row>
    <row r="70" spans="1:9">
      <c r="D70" s="31"/>
      <c r="E70" s="31"/>
      <c r="F70" s="31"/>
      <c r="G70" s="31"/>
    </row>
    <row r="71" spans="1:9">
      <c r="D71" s="31"/>
      <c r="E71" s="31"/>
      <c r="F71" s="31"/>
      <c r="G71" s="31"/>
    </row>
    <row r="72" spans="1:9">
      <c r="D72" s="31"/>
      <c r="E72" s="31"/>
      <c r="F72" s="31"/>
      <c r="G72" s="31"/>
    </row>
    <row r="73" spans="1:9">
      <c r="B73" t="s">
        <v>301</v>
      </c>
      <c r="D73" s="31"/>
      <c r="E73" s="31"/>
      <c r="F73" s="31"/>
      <c r="G73" s="31"/>
    </row>
    <row r="74" spans="1:9">
      <c r="A74" s="6"/>
      <c r="B74" s="6"/>
      <c r="C74" s="6"/>
      <c r="D74" s="34"/>
      <c r="E74" s="34" t="s">
        <v>303</v>
      </c>
      <c r="F74" s="34"/>
      <c r="G74" s="34"/>
      <c r="H74" s="6"/>
    </row>
    <row r="75" spans="1:9">
      <c r="A75" s="6" t="s">
        <v>297</v>
      </c>
      <c r="B75" s="6" t="s">
        <v>302</v>
      </c>
      <c r="C75" s="6" t="s">
        <v>139</v>
      </c>
      <c r="D75" s="34" t="s">
        <v>126</v>
      </c>
      <c r="E75" s="34" t="s">
        <v>127</v>
      </c>
      <c r="F75" s="34" t="s">
        <v>128</v>
      </c>
      <c r="G75" s="34" t="s">
        <v>129</v>
      </c>
      <c r="H75" s="6" t="s">
        <v>130</v>
      </c>
      <c r="I75" t="s">
        <v>131</v>
      </c>
    </row>
    <row r="76" spans="1:9">
      <c r="A76">
        <v>1</v>
      </c>
      <c r="B76" t="s">
        <v>213</v>
      </c>
      <c r="C76" s="6" t="s">
        <v>44</v>
      </c>
      <c r="D76" s="14">
        <v>99.999999999999986</v>
      </c>
      <c r="E76" s="14">
        <f t="shared" ref="E76:E107" si="2">(D76+F76)/2</f>
        <v>85.352849798063687</v>
      </c>
      <c r="F76" s="14">
        <v>70.705699596127403</v>
      </c>
      <c r="G76" s="14">
        <v>65.42291616392977</v>
      </c>
      <c r="H76" s="14">
        <v>77.144618641418703</v>
      </c>
      <c r="I76" s="35">
        <v>86.833030440290926</v>
      </c>
    </row>
    <row r="77" spans="1:9">
      <c r="A77">
        <v>2</v>
      </c>
      <c r="B77" t="s">
        <v>252</v>
      </c>
      <c r="C77" s="6" t="s">
        <v>108</v>
      </c>
      <c r="D77" s="14">
        <v>100</v>
      </c>
      <c r="E77" s="14">
        <f t="shared" si="2"/>
        <v>98.43945282598095</v>
      </c>
      <c r="F77" s="14">
        <v>96.878905651961901</v>
      </c>
      <c r="G77" s="14">
        <v>96.492073117225175</v>
      </c>
      <c r="H77" s="14">
        <v>96.759708218897586</v>
      </c>
      <c r="I77" s="35">
        <v>97.410186174611042</v>
      </c>
    </row>
    <row r="78" spans="1:9">
      <c r="A78">
        <v>3</v>
      </c>
      <c r="B78" t="s">
        <v>256</v>
      </c>
      <c r="C78" s="6" t="s">
        <v>109</v>
      </c>
      <c r="D78" s="14">
        <v>99.999999999999986</v>
      </c>
      <c r="E78" s="14">
        <f t="shared" si="2"/>
        <v>97.42947899323967</v>
      </c>
      <c r="F78" s="14">
        <v>94.858957986479354</v>
      </c>
      <c r="G78" s="14">
        <v>92.91376728080624</v>
      </c>
      <c r="H78" s="14">
        <v>94.704153868714968</v>
      </c>
      <c r="I78" s="35">
        <v>97.130072160640793</v>
      </c>
    </row>
    <row r="79" spans="1:9">
      <c r="A79">
        <v>4</v>
      </c>
      <c r="B79" t="s">
        <v>254</v>
      </c>
      <c r="C79" s="6" t="s">
        <v>17</v>
      </c>
      <c r="D79" s="14">
        <v>100</v>
      </c>
      <c r="E79" s="14">
        <f t="shared" si="2"/>
        <v>91.449647532616098</v>
      </c>
      <c r="F79" s="14">
        <v>82.899295065232209</v>
      </c>
      <c r="G79" s="14">
        <v>77.253689171011032</v>
      </c>
      <c r="H79" s="14">
        <v>80.888354487521312</v>
      </c>
      <c r="I79" s="35">
        <v>89.337882173954938</v>
      </c>
    </row>
    <row r="80" spans="1:9">
      <c r="A80">
        <v>5</v>
      </c>
      <c r="B80" t="s">
        <v>222</v>
      </c>
      <c r="C80" s="6" t="s">
        <v>46</v>
      </c>
      <c r="D80" s="14">
        <v>100</v>
      </c>
      <c r="E80" s="14">
        <f t="shared" si="2"/>
        <v>64.055957381892213</v>
      </c>
      <c r="F80" s="14">
        <v>28.111914763784423</v>
      </c>
      <c r="G80" s="14">
        <v>15.707212322547505</v>
      </c>
      <c r="H80" s="14">
        <v>35.098716998068753</v>
      </c>
      <c r="I80" s="35">
        <v>59.325088393373903</v>
      </c>
    </row>
    <row r="81" spans="1:9">
      <c r="A81">
        <v>6</v>
      </c>
      <c r="B81" t="s">
        <v>212</v>
      </c>
      <c r="C81" s="6" t="s">
        <v>43</v>
      </c>
      <c r="D81" s="14">
        <v>100</v>
      </c>
      <c r="E81" s="14">
        <f t="shared" si="2"/>
        <v>90.043498648190166</v>
      </c>
      <c r="F81" s="14">
        <v>80.086997296380346</v>
      </c>
      <c r="G81" s="14">
        <v>69.456096540841358</v>
      </c>
      <c r="H81" s="14">
        <v>75.583208123858412</v>
      </c>
      <c r="I81" s="35">
        <v>87.33486509042082</v>
      </c>
    </row>
    <row r="82" spans="1:9">
      <c r="A82">
        <v>7</v>
      </c>
      <c r="B82" t="s">
        <v>165</v>
      </c>
      <c r="C82" s="6" t="s">
        <v>48</v>
      </c>
      <c r="D82" s="14">
        <v>100</v>
      </c>
      <c r="E82" s="14">
        <f t="shared" si="2"/>
        <v>100.79692242393395</v>
      </c>
      <c r="F82" s="14">
        <v>101.59384484786791</v>
      </c>
      <c r="G82" s="14">
        <v>102.36516531306921</v>
      </c>
      <c r="H82" s="14">
        <v>100.97232927481627</v>
      </c>
      <c r="I82" s="35">
        <v>100.1026165337278</v>
      </c>
    </row>
    <row r="83" spans="1:9">
      <c r="A83">
        <v>8</v>
      </c>
      <c r="B83" t="s">
        <v>249</v>
      </c>
      <c r="C83" s="6" t="s">
        <v>106</v>
      </c>
      <c r="D83" s="14">
        <v>100</v>
      </c>
      <c r="E83" s="14">
        <f t="shared" si="2"/>
        <v>94.145399879358081</v>
      </c>
      <c r="F83" s="14">
        <v>88.290799758716162</v>
      </c>
      <c r="G83" s="14">
        <v>83.350759845885946</v>
      </c>
      <c r="H83" s="14">
        <v>87.101736712308593</v>
      </c>
      <c r="I83" s="35">
        <v>92.793582421291688</v>
      </c>
    </row>
    <row r="84" spans="1:9">
      <c r="A84">
        <v>9</v>
      </c>
      <c r="B84" t="s">
        <v>209</v>
      </c>
      <c r="C84" s="6" t="s">
        <v>80</v>
      </c>
      <c r="D84" s="14">
        <v>100</v>
      </c>
      <c r="E84" s="14">
        <f t="shared" si="2"/>
        <v>86.42785640259703</v>
      </c>
      <c r="F84" s="14">
        <v>72.855712805194074</v>
      </c>
      <c r="G84" s="14">
        <v>74.434474253004126</v>
      </c>
      <c r="H84" s="14">
        <v>83.497935379297061</v>
      </c>
      <c r="I84" s="35">
        <v>91.042323402806389</v>
      </c>
    </row>
    <row r="85" spans="1:9">
      <c r="A85">
        <v>10</v>
      </c>
      <c r="B85" t="s">
        <v>269</v>
      </c>
      <c r="C85" s="33" t="s">
        <v>119</v>
      </c>
      <c r="D85" s="37">
        <v>100</v>
      </c>
      <c r="E85" s="14">
        <f t="shared" si="2"/>
        <v>98.459495377241922</v>
      </c>
      <c r="F85" s="37">
        <v>96.918990754483843</v>
      </c>
      <c r="G85" s="14">
        <v>95.531877836512592</v>
      </c>
      <c r="H85" s="14">
        <v>95.694299235786048</v>
      </c>
      <c r="I85" s="35">
        <v>96.65721620820328</v>
      </c>
    </row>
    <row r="86" spans="1:9">
      <c r="A86">
        <v>11</v>
      </c>
      <c r="B86" t="s">
        <v>215</v>
      </c>
      <c r="C86" s="6" t="s">
        <v>81</v>
      </c>
      <c r="D86" s="14">
        <v>100</v>
      </c>
      <c r="E86" s="14">
        <f t="shared" si="2"/>
        <v>89.996105824979225</v>
      </c>
      <c r="F86" s="14">
        <v>79.992211649958449</v>
      </c>
      <c r="G86" s="14">
        <v>74.279245819819678</v>
      </c>
      <c r="H86" s="14">
        <v>77.309339347305766</v>
      </c>
      <c r="I86" s="35">
        <v>83.612785520918024</v>
      </c>
    </row>
    <row r="87" spans="1:9">
      <c r="A87">
        <v>12</v>
      </c>
      <c r="B87" t="s">
        <v>175</v>
      </c>
      <c r="C87" s="6" t="s">
        <v>56</v>
      </c>
      <c r="D87" s="14">
        <v>100</v>
      </c>
      <c r="E87" s="14">
        <f t="shared" si="2"/>
        <v>94.468064833504187</v>
      </c>
      <c r="F87" s="14">
        <v>88.936129667008373</v>
      </c>
      <c r="G87" s="14">
        <v>83.970672079230823</v>
      </c>
      <c r="H87" s="14">
        <v>86.124904736299499</v>
      </c>
      <c r="I87" s="35">
        <v>90.54709095660121</v>
      </c>
    </row>
    <row r="88" spans="1:9">
      <c r="A88">
        <v>13</v>
      </c>
      <c r="B88" t="s">
        <v>207</v>
      </c>
      <c r="C88" s="6" t="s">
        <v>78</v>
      </c>
      <c r="D88" s="14">
        <v>100</v>
      </c>
      <c r="E88" s="14">
        <f t="shared" si="2"/>
        <v>85.85788278494644</v>
      </c>
      <c r="F88" s="14">
        <v>71.715765569892895</v>
      </c>
      <c r="G88" s="14">
        <v>78.945713964193587</v>
      </c>
      <c r="H88" s="14">
        <v>86.339437244102982</v>
      </c>
      <c r="I88" s="35">
        <v>91.907568920875804</v>
      </c>
    </row>
    <row r="89" spans="1:9">
      <c r="A89">
        <v>14</v>
      </c>
      <c r="B89" t="s">
        <v>258</v>
      </c>
      <c r="C89" s="6" t="s">
        <v>111</v>
      </c>
      <c r="D89" s="37">
        <v>100</v>
      </c>
      <c r="E89" s="14">
        <f t="shared" si="2"/>
        <v>95.481227744887036</v>
      </c>
      <c r="F89" s="37">
        <v>90.962455489774058</v>
      </c>
      <c r="G89" s="14">
        <v>78.668741029702659</v>
      </c>
      <c r="H89" s="14">
        <v>79.030892763276057</v>
      </c>
      <c r="I89" s="35">
        <v>82.840871573233997</v>
      </c>
    </row>
    <row r="90" spans="1:9">
      <c r="A90">
        <v>15</v>
      </c>
      <c r="B90" t="s">
        <v>228</v>
      </c>
      <c r="C90" s="33" t="s">
        <v>89</v>
      </c>
      <c r="D90" s="37">
        <v>100</v>
      </c>
      <c r="E90" s="14">
        <f t="shared" si="2"/>
        <v>97.374524712545636</v>
      </c>
      <c r="F90" s="37">
        <v>94.749049425091272</v>
      </c>
      <c r="G90" s="14">
        <v>90.072601711108248</v>
      </c>
      <c r="H90" s="14">
        <v>89.90550776716799</v>
      </c>
      <c r="I90" s="35">
        <v>93.131673083760148</v>
      </c>
    </row>
    <row r="91" spans="1:9">
      <c r="A91">
        <v>16</v>
      </c>
      <c r="B91" t="s">
        <v>250</v>
      </c>
      <c r="C91" s="6" t="s">
        <v>107</v>
      </c>
      <c r="D91" s="14">
        <v>100</v>
      </c>
      <c r="E91" s="14">
        <f t="shared" si="2"/>
        <v>92.154425204645335</v>
      </c>
      <c r="F91" s="14">
        <v>84.30885040929067</v>
      </c>
      <c r="G91" s="14">
        <v>76.81055779219993</v>
      </c>
      <c r="H91" s="14">
        <v>81.182602048150855</v>
      </c>
      <c r="I91" s="35">
        <v>88.130663351270144</v>
      </c>
    </row>
    <row r="92" spans="1:9">
      <c r="A92">
        <v>17</v>
      </c>
      <c r="B92" t="s">
        <v>257</v>
      </c>
      <c r="C92" s="33" t="s">
        <v>110</v>
      </c>
      <c r="D92" s="37">
        <v>100</v>
      </c>
      <c r="E92" s="14">
        <f t="shared" si="2"/>
        <v>100.79241135360056</v>
      </c>
      <c r="F92" s="37">
        <v>101.58482270720111</v>
      </c>
      <c r="G92" s="14">
        <v>98.949338353976387</v>
      </c>
      <c r="H92" s="14">
        <v>96.800143284005358</v>
      </c>
      <c r="I92" s="35">
        <v>96.347890690325727</v>
      </c>
    </row>
    <row r="93" spans="1:9">
      <c r="A93">
        <v>18</v>
      </c>
      <c r="B93" t="s">
        <v>221</v>
      </c>
      <c r="C93" s="6" t="s">
        <v>45</v>
      </c>
      <c r="D93" s="14">
        <v>100</v>
      </c>
      <c r="E93" s="14">
        <f t="shared" si="2"/>
        <v>64.95960028991999</v>
      </c>
      <c r="F93" s="14">
        <v>29.919200579839977</v>
      </c>
      <c r="G93" s="14">
        <v>12.132317015924208</v>
      </c>
      <c r="H93" s="14">
        <v>14.723415770258333</v>
      </c>
      <c r="I93" s="35">
        <v>32.437973938304431</v>
      </c>
    </row>
    <row r="94" spans="1:9">
      <c r="A94">
        <v>19</v>
      </c>
      <c r="B94" t="s">
        <v>211</v>
      </c>
      <c r="C94" s="6" t="s">
        <v>42</v>
      </c>
      <c r="D94" s="14">
        <v>100</v>
      </c>
      <c r="E94" s="14">
        <f t="shared" si="2"/>
        <v>76.259538436760778</v>
      </c>
      <c r="F94" s="14">
        <v>52.51907687352157</v>
      </c>
      <c r="G94" s="14">
        <v>42.980424210119629</v>
      </c>
      <c r="H94" s="14">
        <v>64.098142569652666</v>
      </c>
      <c r="I94" s="35">
        <v>83.242280844343455</v>
      </c>
    </row>
    <row r="95" spans="1:9">
      <c r="A95">
        <v>20</v>
      </c>
      <c r="B95" t="s">
        <v>237</v>
      </c>
      <c r="C95" s="33" t="s">
        <v>95</v>
      </c>
      <c r="D95" s="37">
        <v>100</v>
      </c>
      <c r="E95" s="14">
        <f t="shared" si="2"/>
        <v>95.728920547902248</v>
      </c>
      <c r="F95" s="37">
        <v>91.457841095804511</v>
      </c>
      <c r="G95" s="14">
        <v>84.262384498163215</v>
      </c>
      <c r="H95" s="14">
        <v>86.037714021340989</v>
      </c>
      <c r="I95" s="35">
        <v>92.324231656387951</v>
      </c>
    </row>
    <row r="96" spans="1:9">
      <c r="A96">
        <v>21</v>
      </c>
      <c r="B96" t="s">
        <v>190</v>
      </c>
      <c r="C96" s="6" t="s">
        <v>67</v>
      </c>
      <c r="D96" s="14">
        <v>100</v>
      </c>
      <c r="E96" s="14">
        <f t="shared" si="2"/>
        <v>91.851358675906539</v>
      </c>
      <c r="F96" s="14">
        <v>83.702717351813064</v>
      </c>
      <c r="G96" s="14">
        <v>77.964284340531648</v>
      </c>
      <c r="H96" s="14">
        <v>82.372432413863947</v>
      </c>
      <c r="I96" s="35">
        <v>90.908928108352256</v>
      </c>
    </row>
    <row r="97" spans="1:9">
      <c r="A97">
        <v>22</v>
      </c>
      <c r="B97" t="s">
        <v>231</v>
      </c>
      <c r="C97" s="6" t="s">
        <v>91</v>
      </c>
      <c r="D97" s="14">
        <v>100</v>
      </c>
      <c r="E97" s="14">
        <f t="shared" si="2"/>
        <v>98.990219943480497</v>
      </c>
      <c r="F97" s="14">
        <v>97.980439886960994</v>
      </c>
      <c r="G97" s="14">
        <v>97.339434916085054</v>
      </c>
      <c r="H97" s="14">
        <v>97.406256109041564</v>
      </c>
      <c r="I97" s="35">
        <v>97.984561935964948</v>
      </c>
    </row>
    <row r="98" spans="1:9">
      <c r="A98">
        <v>23</v>
      </c>
      <c r="B98" t="s">
        <v>246</v>
      </c>
      <c r="C98" s="6" t="s">
        <v>103</v>
      </c>
      <c r="D98" s="14">
        <v>100.00000000000001</v>
      </c>
      <c r="E98" s="14">
        <f t="shared" si="2"/>
        <v>79.703490464581307</v>
      </c>
      <c r="F98" s="14">
        <v>59.406980929162593</v>
      </c>
      <c r="G98" s="14">
        <v>59.845506722515744</v>
      </c>
      <c r="H98" s="14">
        <v>64.598925429084829</v>
      </c>
      <c r="I98" s="35">
        <v>73.391469774250282</v>
      </c>
    </row>
    <row r="99" spans="1:9">
      <c r="A99">
        <v>24</v>
      </c>
      <c r="B99" t="s">
        <v>239</v>
      </c>
      <c r="C99" s="6" t="s">
        <v>97</v>
      </c>
      <c r="D99" s="14">
        <v>100</v>
      </c>
      <c r="E99" s="14">
        <f t="shared" si="2"/>
        <v>92.917446589289483</v>
      </c>
      <c r="F99" s="14">
        <v>85.834893178578966</v>
      </c>
      <c r="G99" s="14">
        <v>78.716212599502413</v>
      </c>
      <c r="H99" s="14">
        <v>83.226284627373076</v>
      </c>
      <c r="I99" s="35">
        <v>91.236281893374311</v>
      </c>
    </row>
    <row r="100" spans="1:9">
      <c r="A100">
        <v>25</v>
      </c>
      <c r="B100" t="s">
        <v>263</v>
      </c>
      <c r="C100" s="6" t="s">
        <v>115</v>
      </c>
      <c r="D100" s="37">
        <v>100</v>
      </c>
      <c r="E100" s="14">
        <f t="shared" si="2"/>
        <v>70.910763863984542</v>
      </c>
      <c r="F100" s="37">
        <v>41.821527727969084</v>
      </c>
      <c r="G100" s="14">
        <v>25.721317331536326</v>
      </c>
      <c r="H100" s="14">
        <v>34.728137192862327</v>
      </c>
      <c r="I100" s="35">
        <v>61.543419511115921</v>
      </c>
    </row>
    <row r="101" spans="1:9">
      <c r="A101">
        <v>26</v>
      </c>
      <c r="B101" t="s">
        <v>218</v>
      </c>
      <c r="C101" s="6" t="s">
        <v>83</v>
      </c>
      <c r="D101" s="14">
        <v>100</v>
      </c>
      <c r="E101" s="14">
        <f t="shared" si="2"/>
        <v>92.717931922117174</v>
      </c>
      <c r="F101" s="14">
        <v>85.435863844234348</v>
      </c>
      <c r="G101" s="14">
        <v>75.845661110418234</v>
      </c>
      <c r="H101" s="14">
        <v>77.428272776059714</v>
      </c>
      <c r="I101" s="35">
        <v>85.874393871349767</v>
      </c>
    </row>
    <row r="102" spans="1:9">
      <c r="A102">
        <v>27</v>
      </c>
      <c r="B102" t="s">
        <v>267</v>
      </c>
      <c r="C102" s="33" t="s">
        <v>118</v>
      </c>
      <c r="D102" s="37">
        <v>100</v>
      </c>
      <c r="E102" s="14">
        <f t="shared" si="2"/>
        <v>70.937921491403927</v>
      </c>
      <c r="F102" s="37">
        <v>41.875842982807868</v>
      </c>
      <c r="G102" s="14">
        <v>46.930043301026799</v>
      </c>
      <c r="H102" s="14">
        <v>60.061675190840909</v>
      </c>
      <c r="I102" s="35">
        <v>72.789704319938991</v>
      </c>
    </row>
    <row r="103" spans="1:9">
      <c r="A103">
        <v>28</v>
      </c>
      <c r="B103" t="s">
        <v>194</v>
      </c>
      <c r="C103" s="6" t="s">
        <v>71</v>
      </c>
      <c r="D103" s="14">
        <v>100</v>
      </c>
      <c r="E103" s="14">
        <f t="shared" si="2"/>
        <v>86.666582533382368</v>
      </c>
      <c r="F103" s="14">
        <v>73.333165066764735</v>
      </c>
      <c r="G103" s="14">
        <v>63.246449523288121</v>
      </c>
      <c r="H103" s="14">
        <v>77.766995933836995</v>
      </c>
      <c r="I103" s="35">
        <v>91.140094355927673</v>
      </c>
    </row>
    <row r="104" spans="1:9">
      <c r="A104">
        <v>29</v>
      </c>
      <c r="B104" t="s">
        <v>248</v>
      </c>
      <c r="C104" s="6" t="s">
        <v>105</v>
      </c>
      <c r="D104" s="14">
        <v>100</v>
      </c>
      <c r="E104" s="14">
        <f t="shared" si="2"/>
        <v>96.746794071585015</v>
      </c>
      <c r="F104" s="14">
        <v>93.493588143170044</v>
      </c>
      <c r="G104" s="14">
        <v>87.389384094823257</v>
      </c>
      <c r="H104" s="14">
        <v>89.657227890071823</v>
      </c>
      <c r="I104" s="35">
        <v>94.591028424078942</v>
      </c>
    </row>
    <row r="105" spans="1:9">
      <c r="A105">
        <v>30</v>
      </c>
      <c r="B105" t="s">
        <v>265</v>
      </c>
      <c r="C105" s="6" t="s">
        <v>116</v>
      </c>
      <c r="D105" s="14">
        <v>100.00000000000001</v>
      </c>
      <c r="E105" s="14">
        <f t="shared" si="2"/>
        <v>93.062084042618523</v>
      </c>
      <c r="F105" s="14">
        <v>86.124168085237031</v>
      </c>
      <c r="G105" s="14">
        <v>80.038664951579889</v>
      </c>
      <c r="H105" s="14">
        <v>82.868770785081679</v>
      </c>
      <c r="I105" s="35">
        <v>89.447503353508466</v>
      </c>
    </row>
    <row r="106" spans="1:9">
      <c r="A106">
        <v>31</v>
      </c>
      <c r="B106" t="s">
        <v>193</v>
      </c>
      <c r="C106" s="6" t="s">
        <v>70</v>
      </c>
      <c r="D106" s="14">
        <v>100</v>
      </c>
      <c r="E106" s="14">
        <f t="shared" si="2"/>
        <v>94.851912538781249</v>
      </c>
      <c r="F106" s="14">
        <v>89.703825077562485</v>
      </c>
      <c r="G106" s="14">
        <v>82.421132741328478</v>
      </c>
      <c r="H106" s="14">
        <v>83.609889460129182</v>
      </c>
      <c r="I106" s="35">
        <v>90.822403557061179</v>
      </c>
    </row>
    <row r="107" spans="1:9">
      <c r="A107">
        <v>32</v>
      </c>
      <c r="B107" t="s">
        <v>235</v>
      </c>
      <c r="C107" s="6" t="s">
        <v>94</v>
      </c>
      <c r="D107" s="37">
        <v>100</v>
      </c>
      <c r="E107" s="14">
        <f t="shared" si="2"/>
        <v>88.396469886146221</v>
      </c>
      <c r="F107" s="37">
        <v>76.792939772292442</v>
      </c>
      <c r="G107" s="14">
        <v>67.345327320046707</v>
      </c>
      <c r="H107" s="14">
        <v>73.317671529283373</v>
      </c>
      <c r="I107" s="35">
        <v>82.72477045510918</v>
      </c>
    </row>
    <row r="108" spans="1:9">
      <c r="A108">
        <v>33</v>
      </c>
      <c r="B108" t="s">
        <v>185</v>
      </c>
      <c r="C108" s="6" t="s">
        <v>37</v>
      </c>
      <c r="D108" s="14">
        <v>100</v>
      </c>
      <c r="E108" s="14">
        <f t="shared" ref="E108:E139" si="3">(D108+F108)/2</f>
        <v>97.390121326099404</v>
      </c>
      <c r="F108" s="14">
        <v>94.780242652198822</v>
      </c>
      <c r="G108" s="14">
        <v>89.034735304708022</v>
      </c>
      <c r="H108" s="14">
        <v>90.499362514213573</v>
      </c>
      <c r="I108" s="35">
        <v>95.993522890489174</v>
      </c>
    </row>
    <row r="109" spans="1:9">
      <c r="A109">
        <v>34</v>
      </c>
      <c r="B109" t="s">
        <v>238</v>
      </c>
      <c r="C109" s="6" t="s">
        <v>96</v>
      </c>
      <c r="D109" s="14">
        <v>100</v>
      </c>
      <c r="E109" s="14">
        <f t="shared" si="3"/>
        <v>93.997744630162501</v>
      </c>
      <c r="F109" s="14">
        <v>87.995489260325002</v>
      </c>
      <c r="G109" s="14">
        <v>79.874298923684293</v>
      </c>
      <c r="H109" s="14">
        <v>82.605687703447487</v>
      </c>
      <c r="I109" s="35">
        <v>89.095101631981478</v>
      </c>
    </row>
    <row r="110" spans="1:9">
      <c r="A110">
        <v>35</v>
      </c>
      <c r="B110" t="s">
        <v>204</v>
      </c>
      <c r="C110" s="6" t="s">
        <v>76</v>
      </c>
      <c r="D110" s="14">
        <v>99.999999999999986</v>
      </c>
      <c r="E110" s="14">
        <f t="shared" si="3"/>
        <v>97.193850793754564</v>
      </c>
      <c r="F110" s="14">
        <v>94.387701587509142</v>
      </c>
      <c r="G110" s="14">
        <v>92.451178473923761</v>
      </c>
      <c r="H110" s="14">
        <v>93.713210977268645</v>
      </c>
      <c r="I110" s="35">
        <v>96.29231570014565</v>
      </c>
    </row>
    <row r="111" spans="1:9">
      <c r="A111">
        <v>36</v>
      </c>
      <c r="B111" t="s">
        <v>188</v>
      </c>
      <c r="C111" s="6" t="s">
        <v>65</v>
      </c>
      <c r="D111" s="14">
        <v>100</v>
      </c>
      <c r="E111" s="14">
        <f t="shared" si="3"/>
        <v>94.486778145303887</v>
      </c>
      <c r="F111" s="14">
        <v>88.973556290607775</v>
      </c>
      <c r="G111" s="14">
        <v>81.113707046808429</v>
      </c>
      <c r="H111" s="14">
        <v>85.127276935820021</v>
      </c>
      <c r="I111" s="35">
        <v>93.71766989153717</v>
      </c>
    </row>
    <row r="112" spans="1:9">
      <c r="A112">
        <v>37</v>
      </c>
      <c r="B112" t="s">
        <v>187</v>
      </c>
      <c r="C112" s="6" t="s">
        <v>64</v>
      </c>
      <c r="D112" s="14">
        <v>100</v>
      </c>
      <c r="E112" s="14">
        <f t="shared" si="3"/>
        <v>91.329812753549078</v>
      </c>
      <c r="F112" s="14">
        <v>82.659625507098156</v>
      </c>
      <c r="G112" s="14">
        <v>77.042249125969974</v>
      </c>
      <c r="H112" s="14">
        <v>83.595391066321454</v>
      </c>
      <c r="I112" s="35">
        <v>93.04778230085526</v>
      </c>
    </row>
    <row r="113" spans="1:9">
      <c r="A113">
        <v>38</v>
      </c>
      <c r="B113" t="s">
        <v>241</v>
      </c>
      <c r="C113" s="33" t="s">
        <v>99</v>
      </c>
      <c r="D113" s="37">
        <v>100</v>
      </c>
      <c r="E113" s="14">
        <f t="shared" si="3"/>
        <v>88.641307767721173</v>
      </c>
      <c r="F113" s="37">
        <v>77.282615535442346</v>
      </c>
      <c r="G113" s="14">
        <v>62.86743262405632</v>
      </c>
      <c r="H113" s="14">
        <v>64.518716478835373</v>
      </c>
      <c r="I113" s="35">
        <v>80.53962563077063</v>
      </c>
    </row>
    <row r="114" spans="1:9">
      <c r="A114">
        <v>39</v>
      </c>
      <c r="B114" t="s">
        <v>240</v>
      </c>
      <c r="C114" s="6" t="s">
        <v>98</v>
      </c>
      <c r="D114" s="14">
        <v>100</v>
      </c>
      <c r="E114" s="14">
        <f t="shared" si="3"/>
        <v>97.528306113538562</v>
      </c>
      <c r="F114" s="14">
        <v>95.056612227077125</v>
      </c>
      <c r="G114" s="14">
        <v>91.832619185500718</v>
      </c>
      <c r="H114" s="14">
        <v>92.642332499547337</v>
      </c>
      <c r="I114" s="35">
        <v>95.427539436753307</v>
      </c>
    </row>
    <row r="115" spans="1:9">
      <c r="A115">
        <v>40</v>
      </c>
      <c r="B115" t="s">
        <v>198</v>
      </c>
      <c r="C115" s="6" t="s">
        <v>40</v>
      </c>
      <c r="D115" s="14">
        <v>100</v>
      </c>
      <c r="E115" s="14">
        <f t="shared" si="3"/>
        <v>90.188557149068643</v>
      </c>
      <c r="F115" s="14">
        <v>80.377114298137286</v>
      </c>
      <c r="G115" s="14">
        <v>76.082827346587152</v>
      </c>
      <c r="H115" s="14">
        <v>81.9675309143757</v>
      </c>
      <c r="I115" s="35">
        <v>89.396370904735775</v>
      </c>
    </row>
    <row r="116" spans="1:9">
      <c r="A116">
        <v>41</v>
      </c>
      <c r="B116" t="s">
        <v>242</v>
      </c>
      <c r="C116" s="6" t="s">
        <v>100</v>
      </c>
      <c r="D116" s="14">
        <v>100</v>
      </c>
      <c r="E116" s="14">
        <f t="shared" si="3"/>
        <v>88.196505395738697</v>
      </c>
      <c r="F116" s="14">
        <v>76.393010791477394</v>
      </c>
      <c r="G116" s="14">
        <v>65.492019426424804</v>
      </c>
      <c r="H116" s="14">
        <v>69.166478640259683</v>
      </c>
      <c r="I116" s="35">
        <v>80.2024766082247</v>
      </c>
    </row>
    <row r="117" spans="1:9">
      <c r="A117">
        <v>42</v>
      </c>
      <c r="B117" t="s">
        <v>219</v>
      </c>
      <c r="C117" s="6" t="s">
        <v>84</v>
      </c>
      <c r="D117" s="14">
        <v>100</v>
      </c>
      <c r="E117" s="14">
        <f t="shared" si="3"/>
        <v>94.061958815192412</v>
      </c>
      <c r="F117" s="14">
        <v>88.123917630384824</v>
      </c>
      <c r="G117" s="14">
        <v>86.129174323049341</v>
      </c>
      <c r="H117" s="14">
        <v>92.822723845067756</v>
      </c>
      <c r="I117" s="35">
        <v>96.185972307915833</v>
      </c>
    </row>
    <row r="118" spans="1:9">
      <c r="A118">
        <v>43</v>
      </c>
      <c r="B118" t="s">
        <v>189</v>
      </c>
      <c r="C118" s="6" t="s">
        <v>66</v>
      </c>
      <c r="D118" s="14">
        <v>100</v>
      </c>
      <c r="E118" s="14">
        <f t="shared" si="3"/>
        <v>94.872514011086892</v>
      </c>
      <c r="F118" s="14">
        <v>89.745028022173784</v>
      </c>
      <c r="G118" s="14">
        <v>82.681209484975753</v>
      </c>
      <c r="H118" s="14">
        <v>85.161654743551281</v>
      </c>
      <c r="I118" s="35">
        <v>91.80045812495645</v>
      </c>
    </row>
    <row r="119" spans="1:9">
      <c r="A119">
        <v>44</v>
      </c>
      <c r="B119" t="s">
        <v>227</v>
      </c>
      <c r="C119" s="6" t="s">
        <v>88</v>
      </c>
      <c r="D119" s="14">
        <v>100</v>
      </c>
      <c r="E119" s="14">
        <f t="shared" si="3"/>
        <v>97.10682405737748</v>
      </c>
      <c r="F119" s="14">
        <v>94.213648114754974</v>
      </c>
      <c r="G119" s="14">
        <v>92.940669522631168</v>
      </c>
      <c r="H119" s="14">
        <v>94.596660606283066</v>
      </c>
      <c r="I119" s="35">
        <v>98.056146923120153</v>
      </c>
    </row>
    <row r="120" spans="1:9">
      <c r="A120">
        <v>45</v>
      </c>
      <c r="B120" t="s">
        <v>245</v>
      </c>
      <c r="C120" s="6" t="s">
        <v>102</v>
      </c>
      <c r="D120" s="14">
        <v>100</v>
      </c>
      <c r="E120" s="14">
        <f t="shared" si="3"/>
        <v>84.035507095741792</v>
      </c>
      <c r="F120" s="14">
        <v>68.07101419148357</v>
      </c>
      <c r="G120" s="14">
        <v>53.497095060037104</v>
      </c>
      <c r="H120" s="14">
        <v>57.281922083141829</v>
      </c>
      <c r="I120" s="35">
        <v>70.059137333157238</v>
      </c>
    </row>
    <row r="121" spans="1:9">
      <c r="A121">
        <v>46</v>
      </c>
      <c r="B121" t="s">
        <v>233</v>
      </c>
      <c r="C121" s="6" t="s">
        <v>93</v>
      </c>
      <c r="D121" s="14">
        <v>99.999999999999986</v>
      </c>
      <c r="E121" s="14">
        <f t="shared" si="3"/>
        <v>95.98913037363576</v>
      </c>
      <c r="F121" s="14">
        <v>91.97826074727152</v>
      </c>
      <c r="G121" s="14">
        <v>85.944527534424267</v>
      </c>
      <c r="H121" s="14">
        <v>88.440862032030978</v>
      </c>
      <c r="I121" s="35">
        <v>94.909901556478871</v>
      </c>
    </row>
    <row r="122" spans="1:9">
      <c r="A122">
        <v>47</v>
      </c>
      <c r="B122" t="s">
        <v>232</v>
      </c>
      <c r="C122" s="6" t="s">
        <v>92</v>
      </c>
      <c r="D122" s="14">
        <v>100</v>
      </c>
      <c r="E122" s="14">
        <f t="shared" si="3"/>
        <v>99.647394139817294</v>
      </c>
      <c r="F122" s="14">
        <v>99.294788279634588</v>
      </c>
      <c r="G122" s="14">
        <v>99.195941101924319</v>
      </c>
      <c r="H122" s="14">
        <v>99.088326126202801</v>
      </c>
      <c r="I122" s="35">
        <v>99.329740204931213</v>
      </c>
    </row>
    <row r="123" spans="1:9">
      <c r="A123">
        <v>48</v>
      </c>
      <c r="B123" t="s">
        <v>183</v>
      </c>
      <c r="C123" s="6" t="s">
        <v>62</v>
      </c>
      <c r="D123" s="14">
        <v>100</v>
      </c>
      <c r="E123" s="14">
        <f t="shared" si="3"/>
        <v>88.871252222565772</v>
      </c>
      <c r="F123" s="14">
        <v>77.742504445131544</v>
      </c>
      <c r="G123" s="14">
        <v>60.705391310245616</v>
      </c>
      <c r="H123" s="14">
        <v>64.851764775615024</v>
      </c>
      <c r="I123" s="35">
        <v>80.571983474325975</v>
      </c>
    </row>
    <row r="124" spans="1:9">
      <c r="A124">
        <v>49</v>
      </c>
      <c r="B124" t="s">
        <v>195</v>
      </c>
      <c r="C124" s="6" t="s">
        <v>72</v>
      </c>
      <c r="D124" s="14">
        <v>100</v>
      </c>
      <c r="E124" s="14">
        <f t="shared" si="3"/>
        <v>96.295303417450711</v>
      </c>
      <c r="F124" s="14">
        <v>92.590606834901422</v>
      </c>
      <c r="G124" s="14">
        <v>93.601914945268419</v>
      </c>
      <c r="H124" s="14">
        <v>94.422250019170548</v>
      </c>
      <c r="I124" s="35">
        <v>97.924243250965034</v>
      </c>
    </row>
    <row r="125" spans="1:9">
      <c r="A125">
        <v>50</v>
      </c>
      <c r="B125" t="s">
        <v>186</v>
      </c>
      <c r="C125" s="6" t="s">
        <v>63</v>
      </c>
      <c r="D125" s="14">
        <v>99.999999999999986</v>
      </c>
      <c r="E125" s="14">
        <f t="shared" si="3"/>
        <v>98.81875837394179</v>
      </c>
      <c r="F125" s="14">
        <v>97.637516747883609</v>
      </c>
      <c r="G125" s="14">
        <v>96.962960173242209</v>
      </c>
      <c r="H125" s="14">
        <v>96.842746916428368</v>
      </c>
      <c r="I125" s="35">
        <v>97.166623647500032</v>
      </c>
    </row>
    <row r="126" spans="1:9">
      <c r="A126">
        <v>51</v>
      </c>
      <c r="B126" t="s">
        <v>196</v>
      </c>
      <c r="C126" s="6" t="s">
        <v>38</v>
      </c>
      <c r="D126" s="14">
        <v>100</v>
      </c>
      <c r="E126" s="14">
        <f t="shared" si="3"/>
        <v>81.554260280643504</v>
      </c>
      <c r="F126" s="14">
        <v>63.108520561287008</v>
      </c>
      <c r="G126" s="14">
        <v>53.135807143229755</v>
      </c>
      <c r="H126" s="14">
        <v>69.387502519812386</v>
      </c>
      <c r="I126" s="35">
        <v>87.780074651849901</v>
      </c>
    </row>
    <row r="127" spans="1:9">
      <c r="A127">
        <v>52</v>
      </c>
      <c r="B127" t="s">
        <v>181</v>
      </c>
      <c r="C127" s="6" t="s">
        <v>61</v>
      </c>
      <c r="D127" s="14">
        <v>100</v>
      </c>
      <c r="E127" s="14">
        <f t="shared" si="3"/>
        <v>91.818055915826221</v>
      </c>
      <c r="F127" s="14">
        <v>83.636111831652457</v>
      </c>
      <c r="G127" s="14">
        <v>76.63407938574889</v>
      </c>
      <c r="H127" s="14">
        <v>80.866241694234162</v>
      </c>
      <c r="I127" s="35">
        <v>90.290882837778994</v>
      </c>
    </row>
    <row r="128" spans="1:9">
      <c r="A128">
        <v>53</v>
      </c>
      <c r="B128" t="s">
        <v>247</v>
      </c>
      <c r="C128" s="6" t="s">
        <v>104</v>
      </c>
      <c r="D128" s="14">
        <v>100</v>
      </c>
      <c r="E128" s="14">
        <f t="shared" si="3"/>
        <v>75.684412915444057</v>
      </c>
      <c r="F128" s="14">
        <v>51.368825830888127</v>
      </c>
      <c r="G128" s="14">
        <v>21.836372898789364</v>
      </c>
      <c r="H128" s="14">
        <v>21.416492694706939</v>
      </c>
      <c r="I128" s="35">
        <v>34.432704894883464</v>
      </c>
    </row>
    <row r="129" spans="1:9">
      <c r="A129">
        <v>54</v>
      </c>
      <c r="B129" t="s">
        <v>208</v>
      </c>
      <c r="C129" s="6" t="s">
        <v>79</v>
      </c>
      <c r="D129" s="14">
        <v>100</v>
      </c>
      <c r="E129" s="14">
        <f t="shared" si="3"/>
        <v>91.128289040758375</v>
      </c>
      <c r="F129" s="14">
        <v>82.256578081516764</v>
      </c>
      <c r="G129" s="14">
        <v>85.417823603939681</v>
      </c>
      <c r="H129" s="14">
        <v>92.277654064975678</v>
      </c>
      <c r="I129" s="35">
        <v>96.210999730865765</v>
      </c>
    </row>
    <row r="130" spans="1:9">
      <c r="A130">
        <v>55</v>
      </c>
      <c r="B130" t="s">
        <v>176</v>
      </c>
      <c r="C130" s="6" t="s">
        <v>57</v>
      </c>
      <c r="D130" s="14">
        <v>100</v>
      </c>
      <c r="E130" s="14">
        <f t="shared" si="3"/>
        <v>92.138379342189666</v>
      </c>
      <c r="F130" s="14">
        <v>84.276758684379331</v>
      </c>
      <c r="G130" s="14">
        <v>74.174358432380359</v>
      </c>
      <c r="H130" s="14">
        <v>76.632001976413093</v>
      </c>
      <c r="I130" s="35">
        <v>87.321331196717296</v>
      </c>
    </row>
    <row r="131" spans="1:9">
      <c r="A131">
        <v>56</v>
      </c>
      <c r="B131" t="s">
        <v>192</v>
      </c>
      <c r="C131" s="6" t="s">
        <v>69</v>
      </c>
      <c r="D131" s="14">
        <v>100</v>
      </c>
      <c r="E131" s="14">
        <f t="shared" si="3"/>
        <v>95.953116718402811</v>
      </c>
      <c r="F131" s="14">
        <v>91.906233436805607</v>
      </c>
      <c r="G131" s="14">
        <v>84.311679664221174</v>
      </c>
      <c r="H131" s="14">
        <v>87.062396193182124</v>
      </c>
      <c r="I131" s="35">
        <v>94.451538241696525</v>
      </c>
    </row>
    <row r="132" spans="1:9">
      <c r="A132">
        <v>57</v>
      </c>
      <c r="B132" t="s">
        <v>202</v>
      </c>
      <c r="C132" s="6" t="s">
        <v>74</v>
      </c>
      <c r="D132" s="14">
        <v>100</v>
      </c>
      <c r="E132" s="14">
        <f t="shared" si="3"/>
        <v>99.422052927551405</v>
      </c>
      <c r="F132" s="14">
        <v>98.844105855102811</v>
      </c>
      <c r="G132" s="14">
        <v>98.456737437968499</v>
      </c>
      <c r="H132" s="14">
        <v>98.693497906603795</v>
      </c>
      <c r="I132" s="35">
        <v>99.133969377961336</v>
      </c>
    </row>
    <row r="133" spans="1:9">
      <c r="A133">
        <v>58</v>
      </c>
      <c r="B133" t="s">
        <v>182</v>
      </c>
      <c r="C133" s="6" t="s">
        <v>35</v>
      </c>
      <c r="D133" s="14">
        <v>100</v>
      </c>
      <c r="E133" s="14">
        <f t="shared" si="3"/>
        <v>97.662702911237361</v>
      </c>
      <c r="F133" s="14">
        <v>95.325405822474721</v>
      </c>
      <c r="G133" s="14">
        <v>91.547361873777703</v>
      </c>
      <c r="H133" s="14">
        <v>91.668383182259888</v>
      </c>
      <c r="I133" s="35">
        <v>95.700753108276729</v>
      </c>
    </row>
    <row r="134" spans="1:9">
      <c r="A134">
        <v>59</v>
      </c>
      <c r="B134" t="s">
        <v>224</v>
      </c>
      <c r="C134" s="6" t="s">
        <v>85</v>
      </c>
      <c r="D134" s="14">
        <v>100</v>
      </c>
      <c r="E134" s="14">
        <f t="shared" si="3"/>
        <v>95.422965451838138</v>
      </c>
      <c r="F134" s="14">
        <v>90.845930903676276</v>
      </c>
      <c r="G134" s="14">
        <v>76.556887607163091</v>
      </c>
      <c r="H134" s="14">
        <v>73.540705756568215</v>
      </c>
      <c r="I134" s="35">
        <v>90.047825427339859</v>
      </c>
    </row>
    <row r="135" spans="1:9">
      <c r="A135">
        <v>60</v>
      </c>
      <c r="B135" t="s">
        <v>178</v>
      </c>
      <c r="C135" s="33" t="s">
        <v>59</v>
      </c>
      <c r="D135" s="37">
        <v>100</v>
      </c>
      <c r="E135" s="14">
        <f t="shared" si="3"/>
        <v>87.169762547691988</v>
      </c>
      <c r="F135" s="37">
        <v>74.339525095383991</v>
      </c>
      <c r="G135" s="14">
        <v>60.724535064562112</v>
      </c>
      <c r="H135" s="14">
        <v>71.884148182165958</v>
      </c>
      <c r="I135" s="35">
        <v>89.335190008345876</v>
      </c>
    </row>
    <row r="136" spans="1:9">
      <c r="A136">
        <v>61</v>
      </c>
      <c r="B136" t="s">
        <v>180</v>
      </c>
      <c r="C136" s="6" t="s">
        <v>60</v>
      </c>
      <c r="D136" s="14">
        <v>100</v>
      </c>
      <c r="E136" s="14">
        <f t="shared" si="3"/>
        <v>77.896698955807651</v>
      </c>
      <c r="F136" s="14">
        <v>55.793397911615301</v>
      </c>
      <c r="G136" s="14">
        <v>53.563239291687005</v>
      </c>
      <c r="H136" s="14">
        <v>63.411853820152558</v>
      </c>
      <c r="I136" s="35">
        <v>77.755069633849672</v>
      </c>
    </row>
    <row r="137" spans="1:9">
      <c r="A137">
        <v>62</v>
      </c>
      <c r="B137" t="s">
        <v>217</v>
      </c>
      <c r="C137" s="6" t="s">
        <v>41</v>
      </c>
      <c r="D137" s="14">
        <v>100</v>
      </c>
      <c r="E137" s="14">
        <f t="shared" si="3"/>
        <v>88.501718799011741</v>
      </c>
      <c r="F137" s="14">
        <v>77.003437598023481</v>
      </c>
      <c r="G137" s="14">
        <v>33.649759474982268</v>
      </c>
      <c r="H137" s="14">
        <v>31.961609834427865</v>
      </c>
      <c r="I137" s="35">
        <v>37.301482247985213</v>
      </c>
    </row>
    <row r="138" spans="1:9">
      <c r="A138">
        <v>63</v>
      </c>
      <c r="B138" t="s">
        <v>216</v>
      </c>
      <c r="C138" s="6" t="s">
        <v>82</v>
      </c>
      <c r="D138" s="14">
        <v>100</v>
      </c>
      <c r="E138" s="14">
        <f t="shared" si="3"/>
        <v>94.456124846495882</v>
      </c>
      <c r="F138" s="14">
        <v>88.912249692991765</v>
      </c>
      <c r="G138" s="14">
        <v>84.701123246048681</v>
      </c>
      <c r="H138" s="14">
        <v>84.649963306979998</v>
      </c>
      <c r="I138" s="35">
        <v>89.419850119778559</v>
      </c>
    </row>
    <row r="139" spans="1:9">
      <c r="A139">
        <v>64</v>
      </c>
      <c r="B139" t="s">
        <v>225</v>
      </c>
      <c r="C139" s="6" t="s">
        <v>86</v>
      </c>
      <c r="D139" s="14">
        <v>100</v>
      </c>
      <c r="E139" s="14">
        <f t="shared" si="3"/>
        <v>81.461859950790995</v>
      </c>
      <c r="F139" s="14">
        <v>62.923719901582004</v>
      </c>
      <c r="G139" s="14">
        <v>55.779805844719817</v>
      </c>
      <c r="H139" s="14">
        <v>62.252540053939356</v>
      </c>
      <c r="I139" s="35">
        <v>79.699625712850874</v>
      </c>
    </row>
    <row r="140" spans="1:9">
      <c r="A140">
        <v>65</v>
      </c>
      <c r="B140" t="s">
        <v>179</v>
      </c>
      <c r="C140" s="6" t="s">
        <v>34</v>
      </c>
      <c r="D140" s="14">
        <v>100</v>
      </c>
      <c r="E140" s="14">
        <f t="shared" ref="E140:E163" si="4">(D140+F140)/2</f>
        <v>81.75298531713193</v>
      </c>
      <c r="F140" s="14">
        <v>63.505970634263868</v>
      </c>
      <c r="G140" s="14">
        <v>55.083848315009391</v>
      </c>
      <c r="H140" s="14">
        <v>67.585817358578495</v>
      </c>
      <c r="I140" s="35">
        <v>83.19284771228385</v>
      </c>
    </row>
    <row r="141" spans="1:9">
      <c r="A141">
        <v>66</v>
      </c>
      <c r="B141" t="s">
        <v>200</v>
      </c>
      <c r="C141" s="6" t="s">
        <v>73</v>
      </c>
      <c r="D141" s="14">
        <v>100</v>
      </c>
      <c r="E141" s="14">
        <f t="shared" si="4"/>
        <v>98.663715530473524</v>
      </c>
      <c r="F141" s="14">
        <v>97.327431060947035</v>
      </c>
      <c r="G141" s="14">
        <v>96.386666523826818</v>
      </c>
      <c r="H141" s="14">
        <v>97.29304976237718</v>
      </c>
      <c r="I141" s="35">
        <v>98.629103539794144</v>
      </c>
    </row>
    <row r="142" spans="1:9">
      <c r="A142">
        <v>67</v>
      </c>
      <c r="B142" t="s">
        <v>262</v>
      </c>
      <c r="C142" s="6" t="s">
        <v>114</v>
      </c>
      <c r="D142" s="14">
        <v>100</v>
      </c>
      <c r="E142" s="14">
        <f t="shared" si="4"/>
        <v>67.569170467995121</v>
      </c>
      <c r="F142" s="14">
        <v>35.138340935990229</v>
      </c>
      <c r="G142" s="14">
        <v>16.084233270579666</v>
      </c>
      <c r="H142" s="14">
        <v>31.379403351534076</v>
      </c>
      <c r="I142" s="35">
        <v>64.685530931226268</v>
      </c>
    </row>
    <row r="143" spans="1:9">
      <c r="A143">
        <v>68</v>
      </c>
      <c r="B143" t="s">
        <v>260</v>
      </c>
      <c r="C143" s="6" t="s">
        <v>112</v>
      </c>
      <c r="D143" s="14">
        <v>100</v>
      </c>
      <c r="E143" s="14">
        <f t="shared" si="4"/>
        <v>75.491390746830689</v>
      </c>
      <c r="F143" s="14">
        <v>50.982781493661385</v>
      </c>
      <c r="G143" s="14">
        <v>38.376079242590997</v>
      </c>
      <c r="H143" s="14">
        <v>39.828888819060978</v>
      </c>
      <c r="I143" s="35">
        <v>48.358488764854961</v>
      </c>
    </row>
    <row r="144" spans="1:9">
      <c r="A144">
        <v>69</v>
      </c>
      <c r="B144" t="s">
        <v>197</v>
      </c>
      <c r="C144" s="6" t="s">
        <v>39</v>
      </c>
      <c r="D144" s="14">
        <v>100</v>
      </c>
      <c r="E144" s="14">
        <f t="shared" si="4"/>
        <v>84.391451730161464</v>
      </c>
      <c r="F144" s="14">
        <v>68.782903460322942</v>
      </c>
      <c r="G144" s="14">
        <v>52.101337765394632</v>
      </c>
      <c r="H144" s="14">
        <v>63.280405361242742</v>
      </c>
      <c r="I144" s="35">
        <v>80.061176079917246</v>
      </c>
    </row>
    <row r="145" spans="1:9">
      <c r="A145">
        <v>70</v>
      </c>
      <c r="B145" t="s">
        <v>229</v>
      </c>
      <c r="C145" s="6" t="s">
        <v>90</v>
      </c>
      <c r="D145" s="14">
        <v>100</v>
      </c>
      <c r="E145" s="14">
        <f t="shared" si="4"/>
        <v>91.296552102143664</v>
      </c>
      <c r="F145" s="14">
        <v>82.593104204287329</v>
      </c>
      <c r="G145" s="14">
        <v>69.540898101022947</v>
      </c>
      <c r="H145" s="14">
        <v>73.946167265536488</v>
      </c>
      <c r="I145" s="35">
        <v>84.834828852449277</v>
      </c>
    </row>
    <row r="146" spans="1:9">
      <c r="A146">
        <v>71</v>
      </c>
      <c r="B146" t="s">
        <v>191</v>
      </c>
      <c r="C146" s="6" t="s">
        <v>68</v>
      </c>
      <c r="D146" s="14">
        <v>100</v>
      </c>
      <c r="E146" s="14">
        <f t="shared" si="4"/>
        <v>96.399282036367595</v>
      </c>
      <c r="F146" s="14">
        <v>92.798564072735175</v>
      </c>
      <c r="G146" s="14">
        <v>84.045951096418662</v>
      </c>
      <c r="H146" s="14">
        <v>84.838169494198056</v>
      </c>
      <c r="I146" s="35">
        <v>93.910240646339133</v>
      </c>
    </row>
    <row r="147" spans="1:9">
      <c r="A147">
        <v>72</v>
      </c>
      <c r="B147" t="s">
        <v>266</v>
      </c>
      <c r="C147" s="6" t="s">
        <v>117</v>
      </c>
      <c r="D147" s="37">
        <v>100</v>
      </c>
      <c r="E147" s="14">
        <f t="shared" si="4"/>
        <v>85.011040021060083</v>
      </c>
      <c r="F147" s="37">
        <v>70.022080042120166</v>
      </c>
      <c r="G147" s="14">
        <v>60.032875071279747</v>
      </c>
      <c r="H147" s="14">
        <v>73.073358585275571</v>
      </c>
      <c r="I147" s="35">
        <v>87.829948452037002</v>
      </c>
    </row>
    <row r="148" spans="1:9">
      <c r="A148">
        <v>73</v>
      </c>
      <c r="B148" t="s">
        <v>226</v>
      </c>
      <c r="C148" s="6" t="s">
        <v>87</v>
      </c>
      <c r="D148" s="14">
        <v>100</v>
      </c>
      <c r="E148" s="14">
        <f t="shared" si="4"/>
        <v>97.164839871788445</v>
      </c>
      <c r="F148" s="14">
        <v>94.329679743576904</v>
      </c>
      <c r="G148" s="14">
        <v>90.124234164511307</v>
      </c>
      <c r="H148" s="14">
        <v>86.825024087379916</v>
      </c>
      <c r="I148" s="35">
        <v>93.769232048138036</v>
      </c>
    </row>
    <row r="149" spans="1:9">
      <c r="A149">
        <v>74</v>
      </c>
      <c r="B149" t="s">
        <v>166</v>
      </c>
      <c r="C149" s="6" t="s">
        <v>49</v>
      </c>
      <c r="D149" s="14">
        <v>100</v>
      </c>
      <c r="E149" s="14">
        <f t="shared" si="4"/>
        <v>95.267995088113707</v>
      </c>
      <c r="F149" s="14">
        <v>90.535990176227401</v>
      </c>
      <c r="G149" s="14">
        <v>94.526840033549064</v>
      </c>
      <c r="H149" s="14">
        <v>98.552513795742399</v>
      </c>
      <c r="I149" s="35">
        <v>99.650059004226293</v>
      </c>
    </row>
    <row r="150" spans="1:9">
      <c r="A150">
        <v>75</v>
      </c>
      <c r="B150" t="s">
        <v>243</v>
      </c>
      <c r="C150" s="6" t="s">
        <v>101</v>
      </c>
      <c r="D150" s="14">
        <v>100</v>
      </c>
      <c r="E150" s="14">
        <f t="shared" si="4"/>
        <v>89.566479739158694</v>
      </c>
      <c r="F150" s="14">
        <v>79.132959478317375</v>
      </c>
      <c r="G150" s="14">
        <v>77.94386088026323</v>
      </c>
      <c r="H150" s="14">
        <v>86.101882878836221</v>
      </c>
      <c r="I150" s="35">
        <v>92.620054254027181</v>
      </c>
    </row>
    <row r="151" spans="1:9">
      <c r="A151">
        <v>76</v>
      </c>
      <c r="B151" t="s">
        <v>261</v>
      </c>
      <c r="C151" s="6" t="s">
        <v>113</v>
      </c>
      <c r="D151" s="14">
        <v>100</v>
      </c>
      <c r="E151" s="14">
        <f t="shared" si="4"/>
        <v>86.239496928131047</v>
      </c>
      <c r="F151" s="14">
        <v>72.478993856262079</v>
      </c>
      <c r="G151" s="14">
        <v>60.636782200027227</v>
      </c>
      <c r="H151" s="14">
        <v>63.934709190833956</v>
      </c>
      <c r="I151" s="35">
        <v>73.020921071552223</v>
      </c>
    </row>
    <row r="152" spans="1:9">
      <c r="A152">
        <v>77</v>
      </c>
      <c r="B152" t="s">
        <v>172</v>
      </c>
      <c r="C152" s="6" t="s">
        <v>54</v>
      </c>
      <c r="D152" s="14">
        <v>99.999999999999986</v>
      </c>
      <c r="E152" s="14">
        <f t="shared" si="4"/>
        <v>94.470769486850429</v>
      </c>
      <c r="F152" s="14">
        <v>88.941538973700872</v>
      </c>
      <c r="G152" s="14">
        <v>88.31507297571882</v>
      </c>
      <c r="H152" s="14">
        <v>91.241745186568195</v>
      </c>
      <c r="I152" s="35">
        <v>94.334034741083741</v>
      </c>
    </row>
    <row r="153" spans="1:9">
      <c r="A153">
        <v>78</v>
      </c>
      <c r="B153" t="s">
        <v>167</v>
      </c>
      <c r="C153" s="6" t="s">
        <v>50</v>
      </c>
      <c r="D153" s="14">
        <v>100</v>
      </c>
      <c r="E153" s="14">
        <f t="shared" si="4"/>
        <v>92.724400889530699</v>
      </c>
      <c r="F153" s="14">
        <v>85.448801779061412</v>
      </c>
      <c r="G153" s="14">
        <v>86.698166715179838</v>
      </c>
      <c r="H153" s="14">
        <v>89.239138198835803</v>
      </c>
      <c r="I153" s="35">
        <v>92.728198412961362</v>
      </c>
    </row>
    <row r="154" spans="1:9">
      <c r="A154">
        <v>79</v>
      </c>
      <c r="B154" t="s">
        <v>184</v>
      </c>
      <c r="C154" s="6" t="s">
        <v>36</v>
      </c>
      <c r="D154" s="14">
        <v>100</v>
      </c>
      <c r="E154" s="14">
        <f t="shared" si="4"/>
        <v>98.97652836906974</v>
      </c>
      <c r="F154" s="14">
        <v>97.953056738139495</v>
      </c>
      <c r="G154" s="14">
        <v>96.925898577885462</v>
      </c>
      <c r="H154" s="14">
        <v>96.812334819750916</v>
      </c>
      <c r="I154" s="35">
        <v>96.234256765894557</v>
      </c>
    </row>
    <row r="155" spans="1:9">
      <c r="A155">
        <v>80</v>
      </c>
      <c r="B155" t="s">
        <v>203</v>
      </c>
      <c r="C155" s="6" t="s">
        <v>75</v>
      </c>
      <c r="D155" s="14">
        <v>100</v>
      </c>
      <c r="E155" s="14">
        <f t="shared" si="4"/>
        <v>95.693121637182145</v>
      </c>
      <c r="F155" s="14">
        <v>91.386243274364304</v>
      </c>
      <c r="G155" s="14">
        <v>89.760306798987898</v>
      </c>
      <c r="H155" s="14">
        <v>91.985236693780749</v>
      </c>
      <c r="I155" s="35">
        <v>94.149941461044705</v>
      </c>
    </row>
    <row r="156" spans="1:9">
      <c r="A156">
        <v>81</v>
      </c>
      <c r="B156" t="s">
        <v>271</v>
      </c>
      <c r="C156" s="6" t="s">
        <v>120</v>
      </c>
      <c r="D156" s="37">
        <v>100</v>
      </c>
      <c r="E156" s="14">
        <f t="shared" si="4"/>
        <v>92.018828081882305</v>
      </c>
      <c r="F156" s="37">
        <v>84.037656163764609</v>
      </c>
      <c r="G156" s="14">
        <v>76.318734086908606</v>
      </c>
      <c r="H156" s="14">
        <v>75.998757437151809</v>
      </c>
      <c r="I156" s="35">
        <v>84.083094872537714</v>
      </c>
    </row>
    <row r="157" spans="1:9">
      <c r="A157">
        <v>82</v>
      </c>
      <c r="B157" t="s">
        <v>171</v>
      </c>
      <c r="C157" s="6" t="s">
        <v>53</v>
      </c>
      <c r="D157" s="14">
        <v>100.00000000000001</v>
      </c>
      <c r="E157" s="14">
        <f t="shared" si="4"/>
        <v>98.574153187055316</v>
      </c>
      <c r="F157" s="14">
        <v>97.148306374110632</v>
      </c>
      <c r="G157" s="14">
        <v>96.088093182468086</v>
      </c>
      <c r="H157" s="14">
        <v>95.249338723320477</v>
      </c>
      <c r="I157" s="35">
        <v>97.722279618967818</v>
      </c>
    </row>
    <row r="158" spans="1:9">
      <c r="A158">
        <v>83</v>
      </c>
      <c r="B158" t="s">
        <v>205</v>
      </c>
      <c r="C158" s="6" t="s">
        <v>77</v>
      </c>
      <c r="D158" s="14">
        <v>100</v>
      </c>
      <c r="E158" s="14">
        <f t="shared" si="4"/>
        <v>91.313031542283767</v>
      </c>
      <c r="F158" s="14">
        <v>82.626063084567534</v>
      </c>
      <c r="G158" s="14">
        <v>79.255173618548156</v>
      </c>
      <c r="H158" s="14">
        <v>86.297375110158228</v>
      </c>
      <c r="I158" s="35">
        <v>95.518143811660792</v>
      </c>
    </row>
    <row r="159" spans="1:9">
      <c r="A159">
        <v>84</v>
      </c>
      <c r="B159" t="s">
        <v>177</v>
      </c>
      <c r="C159" s="6" t="s">
        <v>58</v>
      </c>
      <c r="D159" s="14">
        <v>100</v>
      </c>
      <c r="E159" s="14">
        <f t="shared" si="4"/>
        <v>98.823504836389674</v>
      </c>
      <c r="F159" s="14">
        <v>97.647009672779362</v>
      </c>
      <c r="G159" s="14">
        <v>97.388850295513308</v>
      </c>
      <c r="H159" s="14">
        <v>98.118904774069051</v>
      </c>
      <c r="I159" s="35">
        <v>98.691019332213486</v>
      </c>
    </row>
    <row r="160" spans="1:9">
      <c r="A160">
        <v>85</v>
      </c>
      <c r="B160" t="s">
        <v>169</v>
      </c>
      <c r="C160" s="6" t="s">
        <v>51</v>
      </c>
      <c r="D160" s="14">
        <v>100</v>
      </c>
      <c r="E160" s="14">
        <f t="shared" si="4"/>
        <v>99.865966613633645</v>
      </c>
      <c r="F160" s="14">
        <v>99.731933227267291</v>
      </c>
      <c r="G160" s="14">
        <v>99.00667547618572</v>
      </c>
      <c r="H160" s="14">
        <v>109.88129086271276</v>
      </c>
      <c r="I160" s="35">
        <v>111.42236558853511</v>
      </c>
    </row>
    <row r="161" spans="1:11">
      <c r="A161">
        <v>86</v>
      </c>
      <c r="B161" t="s">
        <v>173</v>
      </c>
      <c r="C161" s="6" t="s">
        <v>55</v>
      </c>
      <c r="D161" s="14">
        <v>100</v>
      </c>
      <c r="E161" s="14">
        <f t="shared" si="4"/>
        <v>98.660599912336892</v>
      </c>
      <c r="F161" s="14">
        <v>97.321199824673798</v>
      </c>
      <c r="G161" s="14">
        <v>97.070729761492501</v>
      </c>
      <c r="H161" s="14">
        <v>97.842367735128406</v>
      </c>
      <c r="I161" s="35">
        <v>93.407741849769252</v>
      </c>
    </row>
    <row r="162" spans="1:11">
      <c r="A162">
        <v>87</v>
      </c>
      <c r="B162" t="s">
        <v>170</v>
      </c>
      <c r="C162" s="6" t="s">
        <v>52</v>
      </c>
      <c r="D162" s="14">
        <v>100</v>
      </c>
      <c r="E162" s="14">
        <f t="shared" si="4"/>
        <v>97.354245413024643</v>
      </c>
      <c r="F162" s="14">
        <v>94.708490826049271</v>
      </c>
      <c r="G162" s="14">
        <v>92.265065034290799</v>
      </c>
      <c r="H162" s="14">
        <v>91.816096373189808</v>
      </c>
      <c r="I162" s="35">
        <v>89.669962082435518</v>
      </c>
    </row>
    <row r="163" spans="1:11">
      <c r="A163" s="6"/>
      <c r="B163" s="6"/>
      <c r="C163" s="6" t="s">
        <v>121</v>
      </c>
      <c r="D163" s="14">
        <v>100</v>
      </c>
      <c r="E163" s="14">
        <f t="shared" si="4"/>
        <v>89.635898864755305</v>
      </c>
      <c r="F163" s="14">
        <v>79.27179772951061</v>
      </c>
      <c r="G163" s="14">
        <v>73.518659915052211</v>
      </c>
      <c r="H163" s="14">
        <v>78.599266584806401</v>
      </c>
      <c r="I163" s="35">
        <v>86.50942619065205</v>
      </c>
    </row>
    <row r="164" spans="1:11">
      <c r="A164" s="6"/>
      <c r="B164" s="6"/>
      <c r="C164" s="6"/>
      <c r="D164" s="14"/>
      <c r="E164" s="14"/>
      <c r="F164" s="14"/>
      <c r="G164" s="14"/>
      <c r="H164" s="14"/>
    </row>
    <row r="165" spans="1:11">
      <c r="A165" s="6"/>
      <c r="B165" s="6"/>
      <c r="C165" s="6"/>
      <c r="D165" s="14"/>
      <c r="E165" s="14"/>
      <c r="F165" s="14"/>
      <c r="G165" s="14"/>
      <c r="H165" s="14"/>
    </row>
    <row r="166" spans="1:11">
      <c r="A166" s="6"/>
      <c r="B166" s="6"/>
      <c r="C166" s="6"/>
      <c r="D166" s="14"/>
      <c r="E166" s="14"/>
      <c r="F166" s="14"/>
      <c r="G166" s="14"/>
      <c r="H166" s="14"/>
    </row>
    <row r="167" spans="1:11">
      <c r="A167" s="6"/>
      <c r="B167" s="6"/>
      <c r="C167" s="6"/>
      <c r="D167" s="14"/>
      <c r="E167" s="14"/>
      <c r="F167" s="14"/>
      <c r="G167" s="14"/>
      <c r="H167" s="14"/>
    </row>
    <row r="168" spans="1:11">
      <c r="A168" s="6"/>
      <c r="B168" s="6"/>
      <c r="C168" s="6"/>
      <c r="D168" s="14"/>
      <c r="E168" s="14"/>
      <c r="F168" s="14"/>
      <c r="G168" s="14"/>
      <c r="H168" s="14"/>
    </row>
    <row r="169" spans="1:11">
      <c r="A169" s="6"/>
      <c r="B169" s="6"/>
      <c r="C169" s="6"/>
      <c r="D169" s="14"/>
      <c r="E169" s="14"/>
      <c r="F169" s="14"/>
      <c r="G169" s="14"/>
      <c r="H169" s="14"/>
    </row>
    <row r="170" spans="1:11">
      <c r="A170" s="6"/>
      <c r="B170" s="6" t="s">
        <v>307</v>
      </c>
      <c r="C170" s="6"/>
      <c r="D170" s="14"/>
      <c r="E170" s="14"/>
      <c r="F170" s="14"/>
      <c r="G170" s="14"/>
      <c r="H170" s="6"/>
    </row>
    <row r="171" spans="1:11">
      <c r="A171" s="6"/>
      <c r="B171" s="6"/>
      <c r="C171" s="6"/>
      <c r="D171" s="14"/>
      <c r="E171" s="14"/>
      <c r="F171" s="14"/>
      <c r="G171" s="14"/>
      <c r="H171" s="6"/>
    </row>
    <row r="172" spans="1:11">
      <c r="A172" s="6" t="s">
        <v>297</v>
      </c>
      <c r="B172" s="6" t="s">
        <v>302</v>
      </c>
      <c r="C172" s="6" t="s">
        <v>139</v>
      </c>
      <c r="D172" s="34" t="s">
        <v>126</v>
      </c>
      <c r="E172" s="34" t="s">
        <v>127</v>
      </c>
      <c r="F172" s="34" t="s">
        <v>128</v>
      </c>
      <c r="G172" s="34" t="s">
        <v>129</v>
      </c>
      <c r="H172" s="34" t="s">
        <v>130</v>
      </c>
      <c r="I172" s="6" t="s">
        <v>131</v>
      </c>
      <c r="J172" s="34"/>
      <c r="K172" s="34"/>
    </row>
    <row r="173" spans="1:11">
      <c r="A173">
        <v>1</v>
      </c>
      <c r="B173" t="s">
        <v>213</v>
      </c>
      <c r="C173" s="6" t="s">
        <v>304</v>
      </c>
      <c r="D173" s="14">
        <v>99.999999999999986</v>
      </c>
      <c r="E173" s="14">
        <f t="shared" ref="E173:E188" si="5">(F173+D173)/2</f>
        <v>85.352849798063687</v>
      </c>
      <c r="F173" s="14">
        <v>70.705699596127403</v>
      </c>
      <c r="G173" s="14">
        <v>65.42291616392977</v>
      </c>
      <c r="H173" s="14">
        <v>77.144618641418703</v>
      </c>
      <c r="I173" s="35">
        <v>86.833030440290926</v>
      </c>
      <c r="J173" s="7"/>
      <c r="K173" s="2"/>
    </row>
    <row r="174" spans="1:11">
      <c r="A174">
        <v>5</v>
      </c>
      <c r="B174" t="s">
        <v>222</v>
      </c>
      <c r="C174" s="6" t="s">
        <v>46</v>
      </c>
      <c r="D174" s="14">
        <v>100</v>
      </c>
      <c r="E174" s="14">
        <f t="shared" si="5"/>
        <v>64.055957381892213</v>
      </c>
      <c r="F174" s="14">
        <v>28.111914763784423</v>
      </c>
      <c r="G174" s="14">
        <v>15.707212322547505</v>
      </c>
      <c r="H174" s="14">
        <v>35.098716998068753</v>
      </c>
      <c r="I174" s="47">
        <v>59.325088393373903</v>
      </c>
      <c r="J174" s="7"/>
      <c r="K174" s="2"/>
    </row>
    <row r="175" spans="1:11">
      <c r="A175">
        <v>6</v>
      </c>
      <c r="B175" t="s">
        <v>212</v>
      </c>
      <c r="C175" s="6" t="s">
        <v>305</v>
      </c>
      <c r="D175" s="14">
        <v>100</v>
      </c>
      <c r="E175" s="14">
        <f t="shared" si="5"/>
        <v>90.043498648190166</v>
      </c>
      <c r="F175" s="14">
        <v>80.086997296380346</v>
      </c>
      <c r="G175" s="14">
        <v>69.456096540841358</v>
      </c>
      <c r="H175" s="14">
        <v>75.583208123858412</v>
      </c>
      <c r="I175" s="35">
        <v>87.33486509042082</v>
      </c>
      <c r="J175" s="7"/>
      <c r="K175" s="2"/>
    </row>
    <row r="176" spans="1:11">
      <c r="A176">
        <v>9</v>
      </c>
      <c r="B176" t="s">
        <v>209</v>
      </c>
      <c r="C176" s="6" t="s">
        <v>306</v>
      </c>
      <c r="D176" s="14">
        <v>100</v>
      </c>
      <c r="E176" s="14">
        <f t="shared" si="5"/>
        <v>86.42785640259703</v>
      </c>
      <c r="F176" s="14">
        <v>72.855712805194074</v>
      </c>
      <c r="G176" s="14">
        <v>74.434474253004126</v>
      </c>
      <c r="H176" s="14">
        <v>83.497935379297061</v>
      </c>
      <c r="I176" s="35">
        <v>91.042323402806389</v>
      </c>
      <c r="J176" s="7"/>
      <c r="K176" s="2"/>
    </row>
    <row r="177" spans="1:11">
      <c r="A177">
        <v>11</v>
      </c>
      <c r="B177" t="s">
        <v>215</v>
      </c>
      <c r="C177" s="6" t="s">
        <v>308</v>
      </c>
      <c r="D177" s="14">
        <v>100</v>
      </c>
      <c r="E177" s="14">
        <f t="shared" si="5"/>
        <v>89.996105824979225</v>
      </c>
      <c r="F177" s="14">
        <v>79.992211649958449</v>
      </c>
      <c r="G177" s="14">
        <v>74.279245819819678</v>
      </c>
      <c r="H177" s="14">
        <v>77.309339347305766</v>
      </c>
      <c r="I177" s="48">
        <v>83.612785520918024</v>
      </c>
      <c r="J177" s="7"/>
      <c r="K177" s="2"/>
    </row>
    <row r="178" spans="1:11">
      <c r="A178">
        <v>12</v>
      </c>
      <c r="B178" t="s">
        <v>175</v>
      </c>
      <c r="C178" s="33" t="s">
        <v>56</v>
      </c>
      <c r="D178" s="37">
        <v>100</v>
      </c>
      <c r="E178" s="14">
        <f t="shared" si="5"/>
        <v>94.468064833504187</v>
      </c>
      <c r="F178" s="37">
        <v>88.936129667008373</v>
      </c>
      <c r="G178" s="14">
        <v>83.970672079230823</v>
      </c>
      <c r="H178" s="14">
        <v>86.124904736299499</v>
      </c>
      <c r="I178" s="35">
        <v>90.54709095660121</v>
      </c>
      <c r="J178" s="7"/>
      <c r="K178" s="2"/>
    </row>
    <row r="179" spans="1:11">
      <c r="A179">
        <v>13</v>
      </c>
      <c r="B179" t="s">
        <v>207</v>
      </c>
      <c r="C179" s="6" t="s">
        <v>78</v>
      </c>
      <c r="D179" s="14">
        <v>100</v>
      </c>
      <c r="E179" s="14">
        <f t="shared" si="5"/>
        <v>85.85788278494644</v>
      </c>
      <c r="F179" s="14">
        <v>71.715765569892895</v>
      </c>
      <c r="G179" s="14">
        <v>78.945713964193587</v>
      </c>
      <c r="H179" s="14">
        <v>86.339437244102982</v>
      </c>
      <c r="I179" s="35">
        <v>91.907568920875804</v>
      </c>
      <c r="J179" s="7"/>
      <c r="K179" s="2"/>
    </row>
    <row r="180" spans="1:11">
      <c r="A180">
        <v>15</v>
      </c>
      <c r="B180" t="s">
        <v>228</v>
      </c>
      <c r="C180" s="6" t="s">
        <v>89</v>
      </c>
      <c r="D180" s="14">
        <v>100</v>
      </c>
      <c r="E180" s="14">
        <f t="shared" si="5"/>
        <v>97.374524712545636</v>
      </c>
      <c r="F180" s="14">
        <v>94.749049425091272</v>
      </c>
      <c r="G180" s="14">
        <v>90.072601711108248</v>
      </c>
      <c r="H180" s="14">
        <v>89.90550776716799</v>
      </c>
      <c r="I180" s="35">
        <v>93.131673083760148</v>
      </c>
      <c r="J180" s="7"/>
      <c r="K180" s="2"/>
    </row>
    <row r="181" spans="1:11">
      <c r="A181">
        <v>16</v>
      </c>
      <c r="B181" t="s">
        <v>250</v>
      </c>
      <c r="C181" s="6" t="s">
        <v>309</v>
      </c>
      <c r="D181" s="14">
        <v>100</v>
      </c>
      <c r="E181" s="14">
        <f t="shared" si="5"/>
        <v>92.154425204645335</v>
      </c>
      <c r="F181" s="14">
        <v>84.30885040929067</v>
      </c>
      <c r="G181" s="14">
        <v>76.81055779219993</v>
      </c>
      <c r="H181" s="14">
        <v>81.182602048150855</v>
      </c>
      <c r="I181" s="35">
        <v>88.130663351270144</v>
      </c>
      <c r="J181" s="7"/>
      <c r="K181" s="2"/>
    </row>
    <row r="182" spans="1:11">
      <c r="A182">
        <v>18</v>
      </c>
      <c r="B182" t="s">
        <v>221</v>
      </c>
      <c r="C182" s="6" t="s">
        <v>45</v>
      </c>
      <c r="D182" s="14">
        <v>100</v>
      </c>
      <c r="E182" s="14">
        <f t="shared" si="5"/>
        <v>64.95960028991999</v>
      </c>
      <c r="F182" s="14">
        <v>29.919200579839977</v>
      </c>
      <c r="G182" s="14">
        <v>12.132317015924208</v>
      </c>
      <c r="H182" s="14">
        <v>14.723415770258333</v>
      </c>
      <c r="I182" s="48">
        <v>32.437973938304431</v>
      </c>
      <c r="J182" s="7"/>
      <c r="K182" s="2"/>
    </row>
    <row r="183" spans="1:11">
      <c r="A183">
        <v>19</v>
      </c>
      <c r="B183" t="s">
        <v>211</v>
      </c>
      <c r="C183" s="6" t="s">
        <v>310</v>
      </c>
      <c r="D183" s="14">
        <v>100</v>
      </c>
      <c r="E183" s="14">
        <f t="shared" si="5"/>
        <v>76.259538436760778</v>
      </c>
      <c r="F183" s="14">
        <v>52.51907687352157</v>
      </c>
      <c r="G183" s="14">
        <v>42.980424210119629</v>
      </c>
      <c r="H183" s="14">
        <v>64.098142569652666</v>
      </c>
      <c r="I183" s="48">
        <v>83.242280844343455</v>
      </c>
      <c r="J183" s="7"/>
      <c r="K183" s="2"/>
    </row>
    <row r="184" spans="1:11">
      <c r="A184">
        <v>20</v>
      </c>
      <c r="B184" t="s">
        <v>237</v>
      </c>
      <c r="C184" s="6" t="s">
        <v>95</v>
      </c>
      <c r="D184" s="14">
        <v>100</v>
      </c>
      <c r="E184" s="14">
        <f t="shared" si="5"/>
        <v>95.728920547902248</v>
      </c>
      <c r="F184" s="14">
        <v>91.457841095804511</v>
      </c>
      <c r="G184" s="14">
        <v>84.262384498163215</v>
      </c>
      <c r="H184" s="14">
        <v>86.037714021340989</v>
      </c>
      <c r="I184" s="35">
        <v>92.324231656387951</v>
      </c>
      <c r="J184" s="7"/>
      <c r="K184" s="2"/>
    </row>
    <row r="185" spans="1:11">
      <c r="A185">
        <v>21</v>
      </c>
      <c r="B185" t="s">
        <v>190</v>
      </c>
      <c r="C185" s="6" t="s">
        <v>311</v>
      </c>
      <c r="D185" s="14">
        <v>100</v>
      </c>
      <c r="E185" s="14">
        <f t="shared" si="5"/>
        <v>91.851358675906539</v>
      </c>
      <c r="F185" s="14">
        <v>83.702717351813064</v>
      </c>
      <c r="G185" s="14">
        <v>77.964284340531648</v>
      </c>
      <c r="H185" s="14">
        <v>82.372432413863947</v>
      </c>
      <c r="I185" s="35">
        <v>90.908928108352256</v>
      </c>
      <c r="J185" s="7"/>
      <c r="K185" s="2"/>
    </row>
    <row r="186" spans="1:11">
      <c r="A186">
        <v>22</v>
      </c>
      <c r="B186" t="s">
        <v>231</v>
      </c>
      <c r="C186" s="6" t="s">
        <v>312</v>
      </c>
      <c r="D186" s="14">
        <v>100</v>
      </c>
      <c r="E186" s="14">
        <f t="shared" si="5"/>
        <v>98.990219943480497</v>
      </c>
      <c r="F186" s="14">
        <v>97.980439886960994</v>
      </c>
      <c r="G186" s="14">
        <v>97.339434916085054</v>
      </c>
      <c r="H186" s="14">
        <v>97.406256109041564</v>
      </c>
      <c r="I186" s="35">
        <v>97.984561935964948</v>
      </c>
      <c r="J186" s="7"/>
      <c r="K186" s="2"/>
    </row>
    <row r="187" spans="1:11">
      <c r="A187">
        <v>24</v>
      </c>
      <c r="B187" t="s">
        <v>239</v>
      </c>
      <c r="C187" s="6" t="s">
        <v>296</v>
      </c>
      <c r="D187" s="14">
        <v>100</v>
      </c>
      <c r="E187" s="14">
        <f t="shared" si="5"/>
        <v>92.917446589289483</v>
      </c>
      <c r="F187" s="14">
        <v>85.834893178578966</v>
      </c>
      <c r="G187" s="14">
        <v>78.716212599502413</v>
      </c>
      <c r="H187" s="14">
        <v>83.226284627373076</v>
      </c>
      <c r="I187" s="35">
        <v>91.236281893374311</v>
      </c>
      <c r="J187" s="7"/>
      <c r="K187" s="2"/>
    </row>
    <row r="188" spans="1:11">
      <c r="A188">
        <v>25</v>
      </c>
      <c r="B188" t="s">
        <v>263</v>
      </c>
      <c r="C188" s="6" t="s">
        <v>313</v>
      </c>
      <c r="D188" s="14">
        <v>100</v>
      </c>
      <c r="E188" s="14">
        <f t="shared" si="5"/>
        <v>70.910763863984542</v>
      </c>
      <c r="F188" s="14">
        <v>41.821527727969084</v>
      </c>
      <c r="G188" s="14">
        <v>25.721317331536326</v>
      </c>
      <c r="H188" s="14">
        <v>34.728137192862327</v>
      </c>
      <c r="I188" s="48">
        <v>61.543419511115921</v>
      </c>
      <c r="J188" s="7"/>
      <c r="K188" s="2"/>
    </row>
    <row r="189" spans="1:11">
      <c r="A189" s="6"/>
      <c r="B189" s="6"/>
      <c r="C189" s="6" t="s">
        <v>121</v>
      </c>
      <c r="D189" s="14">
        <v>100</v>
      </c>
      <c r="E189" s="14">
        <f t="shared" ref="E189" si="6">(F189+D189)/2</f>
        <v>89.635898864755305</v>
      </c>
      <c r="F189" s="14">
        <v>79.27179772951061</v>
      </c>
      <c r="G189" s="14">
        <v>73.518659915052211</v>
      </c>
      <c r="H189" s="14">
        <v>78.599266584806401</v>
      </c>
      <c r="I189" s="35">
        <v>86.50942619065205</v>
      </c>
      <c r="J189" s="7"/>
      <c r="K189" s="2"/>
    </row>
    <row r="190" spans="1:11">
      <c r="A190" s="6"/>
      <c r="B190" s="6"/>
      <c r="C190" s="6"/>
      <c r="D190" s="6"/>
      <c r="E190" s="14"/>
      <c r="F190" s="14"/>
      <c r="G190" s="14"/>
      <c r="H190" s="6"/>
    </row>
    <row r="191" spans="1:11">
      <c r="A191" s="6"/>
      <c r="B191" s="6"/>
      <c r="C191" s="6"/>
      <c r="D191" s="6"/>
      <c r="E191" s="14"/>
      <c r="F191" s="14"/>
      <c r="G191" s="14"/>
      <c r="H191" s="6"/>
    </row>
    <row r="192" spans="1:11">
      <c r="A192" s="6"/>
      <c r="B192" s="6"/>
      <c r="C192" s="6"/>
      <c r="D192" s="6"/>
      <c r="E192" s="14"/>
      <c r="F192" s="14"/>
      <c r="G192" s="14"/>
      <c r="H192" s="6"/>
    </row>
    <row r="193" spans="1:8">
      <c r="A193" s="6"/>
      <c r="B193" s="6"/>
      <c r="C193" s="6"/>
      <c r="D193" s="6"/>
      <c r="E193" s="14"/>
      <c r="F193" s="14"/>
      <c r="G193" s="14"/>
      <c r="H193" s="6"/>
    </row>
    <row r="194" spans="1:8">
      <c r="A194" s="6"/>
      <c r="B194" s="6"/>
      <c r="C194" s="6"/>
      <c r="D194" s="6"/>
      <c r="E194" s="14"/>
      <c r="F194" s="14"/>
      <c r="G194" s="14"/>
      <c r="H194" s="6"/>
    </row>
    <row r="195" spans="1:8">
      <c r="A195" s="6"/>
      <c r="B195" s="6"/>
      <c r="C195" s="6"/>
      <c r="D195" s="6"/>
      <c r="E195" s="14"/>
      <c r="F195" s="14"/>
      <c r="G195" s="14"/>
      <c r="H195" s="6"/>
    </row>
    <row r="196" spans="1:8">
      <c r="A196" s="6"/>
      <c r="B196" s="6"/>
      <c r="C196" s="6"/>
      <c r="D196" s="6"/>
      <c r="E196" s="14"/>
      <c r="F196" s="14"/>
      <c r="G196" s="14"/>
      <c r="H196" s="6"/>
    </row>
    <row r="197" spans="1:8">
      <c r="A197" s="6"/>
      <c r="B197" s="6"/>
      <c r="C197" s="6"/>
      <c r="D197" s="14"/>
      <c r="E197" s="14"/>
      <c r="F197" s="14"/>
      <c r="G197" s="14"/>
      <c r="H197" s="6"/>
    </row>
    <row r="198" spans="1:8">
      <c r="A198" s="6"/>
      <c r="B198" s="6"/>
      <c r="C198" s="6"/>
      <c r="D198" s="6"/>
      <c r="E198" s="6"/>
      <c r="F198" s="6"/>
      <c r="G198" s="6"/>
      <c r="H198" s="6"/>
    </row>
    <row r="199" spans="1:8">
      <c r="A199" s="6"/>
      <c r="B199" s="6"/>
      <c r="C199" s="6"/>
      <c r="D199" s="6"/>
      <c r="E199" s="6"/>
      <c r="F199" s="6"/>
      <c r="G199" s="6"/>
      <c r="H199" s="6"/>
    </row>
    <row r="200" spans="1:8">
      <c r="A200" s="6"/>
      <c r="B200" s="6"/>
      <c r="C200" s="6"/>
      <c r="D200" s="6"/>
      <c r="E200" s="6"/>
      <c r="F200" s="6"/>
      <c r="G200" s="6"/>
      <c r="H200" s="6"/>
    </row>
    <row r="201" spans="1:8">
      <c r="A201" s="6"/>
      <c r="B201" s="6"/>
      <c r="C201" s="6"/>
      <c r="D201" s="6"/>
      <c r="E201" s="6"/>
      <c r="F201" s="6"/>
      <c r="G201" s="6"/>
      <c r="H201" s="6"/>
    </row>
    <row r="202" spans="1:8">
      <c r="A202" s="6"/>
      <c r="B202" s="6"/>
      <c r="C202" s="6"/>
      <c r="D202" s="6"/>
      <c r="E202" s="6"/>
      <c r="F202" s="6"/>
      <c r="G202" s="6"/>
      <c r="H202" s="6"/>
    </row>
    <row r="203" spans="1:8">
      <c r="A203" s="6"/>
      <c r="B203" s="6"/>
      <c r="C203" s="6"/>
      <c r="D203" s="6"/>
      <c r="E203" s="6"/>
      <c r="F203" s="6"/>
      <c r="G203" s="6"/>
      <c r="H203" s="6"/>
    </row>
    <row r="204" spans="1:8">
      <c r="A204" s="6"/>
      <c r="B204" s="6"/>
      <c r="C204" s="6"/>
      <c r="D204" s="6"/>
      <c r="E204" s="6"/>
      <c r="F204" s="6"/>
      <c r="G204" s="6"/>
      <c r="H204" s="6"/>
    </row>
    <row r="205" spans="1:8">
      <c r="A205" s="6"/>
      <c r="B205" s="6"/>
      <c r="C205" s="6"/>
      <c r="D205" s="6"/>
      <c r="E205" s="6"/>
      <c r="F205" s="6"/>
      <c r="G205" s="6"/>
      <c r="H205" s="6"/>
    </row>
    <row r="206" spans="1:8">
      <c r="A206" s="6"/>
      <c r="B206" s="6"/>
      <c r="C206" s="6"/>
      <c r="D206" s="6"/>
      <c r="E206" s="6"/>
      <c r="F206" s="6"/>
      <c r="G206" s="6"/>
      <c r="H206" s="6"/>
    </row>
    <row r="207" spans="1:8">
      <c r="A207" s="6"/>
      <c r="B207" s="6"/>
      <c r="C207" s="6"/>
      <c r="D207" s="6"/>
      <c r="E207" s="6"/>
      <c r="F207" s="6"/>
      <c r="G207" s="6"/>
      <c r="H207" s="6"/>
    </row>
    <row r="208" spans="1:8">
      <c r="A208" s="6"/>
      <c r="B208" s="6"/>
      <c r="C208" s="6"/>
      <c r="D208" s="6"/>
      <c r="E208" s="6"/>
      <c r="F208" s="6"/>
      <c r="G208" s="6"/>
      <c r="H208" s="6"/>
    </row>
    <row r="209" spans="1:8">
      <c r="A209" s="6"/>
      <c r="B209" s="6"/>
      <c r="C209" s="6"/>
      <c r="D209" s="6"/>
      <c r="E209" s="6"/>
      <c r="F209" s="6"/>
      <c r="G209" s="6"/>
      <c r="H209" s="6"/>
    </row>
    <row r="210" spans="1:8">
      <c r="A210" s="6"/>
      <c r="B210" s="6"/>
      <c r="C210" s="6"/>
      <c r="D210" s="6"/>
      <c r="E210" s="6"/>
      <c r="F210" s="6"/>
      <c r="G210" s="6"/>
      <c r="H210" s="6"/>
    </row>
    <row r="211" spans="1:8">
      <c r="A211" s="6"/>
      <c r="B211" s="6"/>
      <c r="C211" s="6"/>
      <c r="D211" s="6"/>
      <c r="E211" s="6"/>
      <c r="F211" s="6"/>
      <c r="G211" s="6"/>
      <c r="H211" s="6"/>
    </row>
    <row r="212" spans="1:8">
      <c r="A212" s="6"/>
      <c r="B212" s="6"/>
      <c r="C212" s="6"/>
      <c r="D212" s="6"/>
      <c r="E212" s="6"/>
      <c r="F212" s="6"/>
      <c r="G212" s="6"/>
      <c r="H212" s="6"/>
    </row>
    <row r="213" spans="1:8">
      <c r="A213" s="6"/>
      <c r="B213" s="6"/>
      <c r="C213" s="6"/>
      <c r="D213" s="6"/>
      <c r="E213" s="6"/>
      <c r="F213" s="6"/>
      <c r="G213" s="6"/>
      <c r="H213" s="6"/>
    </row>
    <row r="214" spans="1:8">
      <c r="A214" s="6"/>
      <c r="B214" s="6"/>
      <c r="C214" s="6"/>
      <c r="D214" s="6"/>
      <c r="E214" s="6"/>
      <c r="F214" s="6"/>
      <c r="G214" s="6"/>
      <c r="H214" s="6"/>
    </row>
    <row r="215" spans="1:8">
      <c r="A215" s="6"/>
      <c r="B215" s="6"/>
      <c r="C215" s="6"/>
      <c r="D215" s="6"/>
      <c r="E215" s="6"/>
      <c r="F215" s="6"/>
      <c r="G215" s="6"/>
      <c r="H215" s="6"/>
    </row>
    <row r="216" spans="1:8">
      <c r="A216" s="6"/>
      <c r="B216" s="6"/>
      <c r="C216" s="6"/>
      <c r="D216" s="6"/>
      <c r="E216" s="6"/>
      <c r="F216" s="6"/>
      <c r="G216" s="6"/>
      <c r="H216" s="6"/>
    </row>
    <row r="217" spans="1:8">
      <c r="A217" s="6"/>
      <c r="B217" s="6"/>
      <c r="C217" s="6"/>
      <c r="D217" s="6"/>
      <c r="E217" s="6"/>
      <c r="F217" s="6"/>
      <c r="G217" s="6"/>
      <c r="H217" s="6"/>
    </row>
    <row r="218" spans="1:8">
      <c r="A218" s="6"/>
      <c r="B218" s="6"/>
      <c r="C218" s="6"/>
      <c r="D218" s="6"/>
      <c r="E218" s="6"/>
      <c r="F218" s="6"/>
      <c r="G218" s="6"/>
      <c r="H218" s="6"/>
    </row>
    <row r="219" spans="1:8">
      <c r="A219" s="6"/>
      <c r="B219" s="6"/>
      <c r="C219" s="6"/>
      <c r="D219" s="6"/>
      <c r="E219" s="6"/>
      <c r="F219" s="6"/>
      <c r="G219" s="6"/>
      <c r="H219" s="6"/>
    </row>
    <row r="231" spans="3:8">
      <c r="C231" t="s">
        <v>314</v>
      </c>
    </row>
    <row r="232" spans="3:8">
      <c r="C232" t="s">
        <v>324</v>
      </c>
    </row>
    <row r="233" spans="3:8">
      <c r="D233" t="s">
        <v>126</v>
      </c>
      <c r="E233" t="s">
        <v>127</v>
      </c>
      <c r="F233" t="s">
        <v>128</v>
      </c>
      <c r="G233" t="s">
        <v>129</v>
      </c>
      <c r="H233" t="s">
        <v>130</v>
      </c>
    </row>
    <row r="234" spans="3:8">
      <c r="C234" t="s">
        <v>316</v>
      </c>
      <c r="D234">
        <v>100</v>
      </c>
      <c r="E234" s="2">
        <f>(F234+D234)/2</f>
        <v>100.50610576984975</v>
      </c>
      <c r="F234" s="2">
        <v>101.01221153969951</v>
      </c>
      <c r="G234" s="2">
        <v>101.88884612204342</v>
      </c>
      <c r="H234" s="2">
        <v>100.68332319136498</v>
      </c>
    </row>
    <row r="235" spans="3:8">
      <c r="C235" t="s">
        <v>317</v>
      </c>
      <c r="D235">
        <v>100</v>
      </c>
      <c r="E235" s="2">
        <f t="shared" ref="E235:E241" si="7">(F235+D235)/2</f>
        <v>92.186778737448947</v>
      </c>
      <c r="F235" s="2">
        <v>84.373557474897893</v>
      </c>
      <c r="G235" s="2">
        <v>77.69781107298796</v>
      </c>
      <c r="H235" s="2">
        <v>82.553689321164313</v>
      </c>
    </row>
    <row r="236" spans="3:8">
      <c r="C236" t="s">
        <v>318</v>
      </c>
      <c r="D236">
        <v>99.999999999999986</v>
      </c>
      <c r="E236" s="2">
        <f t="shared" si="7"/>
        <v>97.907365751668195</v>
      </c>
      <c r="F236" s="2">
        <v>95.814731503336404</v>
      </c>
      <c r="G236" s="2">
        <v>94.421773964668461</v>
      </c>
      <c r="H236" s="2">
        <v>95.436607449016961</v>
      </c>
    </row>
    <row r="237" spans="3:8">
      <c r="C237" t="s">
        <v>7</v>
      </c>
      <c r="D237">
        <v>100</v>
      </c>
      <c r="E237" s="2">
        <f t="shared" si="7"/>
        <v>86.447875867426944</v>
      </c>
      <c r="F237" s="2">
        <v>72.895751734853874</v>
      </c>
      <c r="G237" s="2">
        <v>76.79792100602333</v>
      </c>
      <c r="H237" s="2">
        <v>85.081574357120203</v>
      </c>
    </row>
    <row r="238" spans="3:8">
      <c r="C238" t="s">
        <v>321</v>
      </c>
      <c r="D238">
        <v>100</v>
      </c>
      <c r="E238" s="2">
        <f t="shared" si="7"/>
        <v>80.353995425538187</v>
      </c>
      <c r="F238" s="2">
        <v>60.707990851076389</v>
      </c>
      <c r="G238" s="2">
        <v>50.689554214696969</v>
      </c>
      <c r="H238" s="2">
        <v>61.302159465255684</v>
      </c>
    </row>
    <row r="239" spans="3:8">
      <c r="C239" t="s">
        <v>325</v>
      </c>
      <c r="D239">
        <v>100</v>
      </c>
      <c r="E239" s="2">
        <f t="shared" si="7"/>
        <v>96.206108129329294</v>
      </c>
      <c r="F239" s="2">
        <v>92.412216258658603</v>
      </c>
      <c r="G239" s="2">
        <v>88.957603903354794</v>
      </c>
      <c r="H239" s="2">
        <v>90.479473454759955</v>
      </c>
    </row>
    <row r="240" spans="3:8">
      <c r="C240" t="s">
        <v>320</v>
      </c>
      <c r="D240">
        <v>100</v>
      </c>
      <c r="E240" s="2">
        <f t="shared" si="7"/>
        <v>92.06736607208768</v>
      </c>
      <c r="F240" s="2">
        <v>84.134732144175359</v>
      </c>
      <c r="G240" s="2">
        <v>77.949873818124104</v>
      </c>
      <c r="H240" s="2">
        <v>81.387067849433919</v>
      </c>
    </row>
    <row r="241" spans="3:8">
      <c r="C241" t="s">
        <v>121</v>
      </c>
      <c r="D241">
        <v>100</v>
      </c>
      <c r="E241" s="2">
        <f t="shared" si="7"/>
        <v>89.881064138828151</v>
      </c>
      <c r="F241" s="2">
        <v>79.762128277656316</v>
      </c>
      <c r="G241" s="2">
        <v>73.970269441887197</v>
      </c>
      <c r="H241" s="2">
        <v>79.083529538123244</v>
      </c>
    </row>
  </sheetData>
  <sortState xmlns:xlrd2="http://schemas.microsoft.com/office/spreadsheetml/2017/richdata2" ref="A76:I163">
    <sortCondition ref="A76:A163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106"/>
  <sheetViews>
    <sheetView topLeftCell="E15" zoomScale="125" zoomScaleNormal="125" zoomScalePageLayoutView="125" workbookViewId="0">
      <selection activeCell="J36" sqref="J36"/>
    </sheetView>
  </sheetViews>
  <sheetFormatPr baseColWidth="10" defaultRowHeight="16"/>
  <sheetData>
    <row r="2" spans="2:17">
      <c r="B2" t="s">
        <v>351</v>
      </c>
    </row>
    <row r="3" spans="2:17">
      <c r="B3" t="s">
        <v>352</v>
      </c>
    </row>
    <row r="4" spans="2:17">
      <c r="B4" t="s">
        <v>374</v>
      </c>
    </row>
    <row r="5" spans="2:17">
      <c r="D5" t="s">
        <v>370</v>
      </c>
      <c r="L5" t="s">
        <v>370</v>
      </c>
    </row>
    <row r="6" spans="2:17">
      <c r="C6" t="s">
        <v>126</v>
      </c>
      <c r="D6" t="s">
        <v>127</v>
      </c>
      <c r="E6" t="s">
        <v>128</v>
      </c>
      <c r="F6" t="s">
        <v>129</v>
      </c>
      <c r="G6" t="s">
        <v>130</v>
      </c>
      <c r="H6" t="s">
        <v>131</v>
      </c>
      <c r="K6" t="s">
        <v>126</v>
      </c>
      <c r="L6" t="s">
        <v>127</v>
      </c>
      <c r="M6" t="s">
        <v>128</v>
      </c>
      <c r="N6" t="s">
        <v>129</v>
      </c>
      <c r="O6" t="s">
        <v>130</v>
      </c>
      <c r="P6" t="s">
        <v>131</v>
      </c>
    </row>
    <row r="7" spans="2:17">
      <c r="B7" t="s">
        <v>363</v>
      </c>
      <c r="C7" s="5">
        <v>100</v>
      </c>
      <c r="D7" s="5">
        <f t="shared" ref="D7:D24" si="0">(E7+C7)/2</f>
        <v>92.574087665042811</v>
      </c>
      <c r="E7" s="5">
        <v>85.148175330085607</v>
      </c>
      <c r="F7" s="5">
        <v>83.501089664184207</v>
      </c>
      <c r="G7" s="5">
        <v>88.031776702989902</v>
      </c>
      <c r="H7" s="5">
        <v>92.442836571847863</v>
      </c>
      <c r="I7" s="2"/>
      <c r="J7" t="s">
        <v>363</v>
      </c>
      <c r="K7" s="5">
        <v>100</v>
      </c>
      <c r="L7" s="5">
        <f t="shared" ref="L7:L13" si="1">(M7+K7)/2</f>
        <v>92.574087665042811</v>
      </c>
      <c r="M7" s="5">
        <v>85.148175330085607</v>
      </c>
      <c r="N7" s="5">
        <v>83.501089664184207</v>
      </c>
      <c r="O7" s="5">
        <v>88.031776702989902</v>
      </c>
      <c r="P7" s="5">
        <f>H7</f>
        <v>92.442836571847863</v>
      </c>
      <c r="Q7" s="5"/>
    </row>
    <row r="8" spans="2:17">
      <c r="B8" t="s">
        <v>366</v>
      </c>
      <c r="C8" s="5">
        <v>100</v>
      </c>
      <c r="D8" s="5">
        <f t="shared" si="0"/>
        <v>91.572409719945597</v>
      </c>
      <c r="E8" s="5">
        <v>83.144819439891194</v>
      </c>
      <c r="F8" s="5">
        <v>80.607995000291496</v>
      </c>
      <c r="G8" s="5">
        <v>84.990602876049095</v>
      </c>
      <c r="H8" s="5">
        <v>89.784122171754788</v>
      </c>
      <c r="I8" s="2"/>
      <c r="J8" t="s">
        <v>366</v>
      </c>
      <c r="K8" s="5">
        <v>100</v>
      </c>
      <c r="L8" s="5">
        <f t="shared" si="1"/>
        <v>91.572409719945597</v>
      </c>
      <c r="M8" s="5">
        <v>83.144819439891194</v>
      </c>
      <c r="N8" s="5">
        <v>80.607995000291496</v>
      </c>
      <c r="O8" s="5">
        <v>84.990602876049095</v>
      </c>
      <c r="P8" s="5">
        <f>H8</f>
        <v>89.784122171754788</v>
      </c>
      <c r="Q8" s="5"/>
    </row>
    <row r="9" spans="2:17">
      <c r="B9" t="s">
        <v>360</v>
      </c>
      <c r="C9" s="5">
        <v>100</v>
      </c>
      <c r="D9" s="5">
        <f t="shared" si="0"/>
        <v>90.965677758203299</v>
      </c>
      <c r="E9" s="5">
        <v>81.931355516406597</v>
      </c>
      <c r="F9" s="5">
        <v>80.098983101165501</v>
      </c>
      <c r="G9" s="5">
        <v>86.336769359676694</v>
      </c>
      <c r="H9" s="5">
        <v>91.510372435507591</v>
      </c>
      <c r="I9" s="2"/>
      <c r="J9" t="s">
        <v>360</v>
      </c>
      <c r="K9" s="5">
        <v>100</v>
      </c>
      <c r="L9" s="5">
        <f t="shared" si="1"/>
        <v>90.965677758203299</v>
      </c>
      <c r="M9" s="5">
        <v>81.931355516406597</v>
      </c>
      <c r="N9" s="5">
        <v>80.098983101165501</v>
      </c>
      <c r="O9" s="5">
        <v>86.336769359676694</v>
      </c>
      <c r="P9" s="5">
        <f>H9</f>
        <v>91.510372435507591</v>
      </c>
      <c r="Q9" s="5"/>
    </row>
    <row r="10" spans="2:17">
      <c r="B10" t="s">
        <v>369</v>
      </c>
      <c r="C10" s="5">
        <v>100</v>
      </c>
      <c r="D10" s="5">
        <f t="shared" si="0"/>
        <v>91.778839632703153</v>
      </c>
      <c r="E10" s="5">
        <v>83.557679265406307</v>
      </c>
      <c r="F10" s="5">
        <v>78.263666229453406</v>
      </c>
      <c r="G10" s="5">
        <v>82.665401616937103</v>
      </c>
      <c r="H10" s="5">
        <v>88.416792386778823</v>
      </c>
      <c r="I10" s="2"/>
      <c r="J10" t="s">
        <v>361</v>
      </c>
      <c r="K10" s="5">
        <v>100</v>
      </c>
      <c r="L10" s="5">
        <f t="shared" si="1"/>
        <v>89.111141525708604</v>
      </c>
      <c r="M10" s="5">
        <v>78.222283051417193</v>
      </c>
      <c r="N10" s="5">
        <v>71.289030282077405</v>
      </c>
      <c r="O10" s="5">
        <v>76.301981576736694</v>
      </c>
      <c r="P10" s="5">
        <f>H21</f>
        <v>84.071950334909857</v>
      </c>
      <c r="Q10" s="5"/>
    </row>
    <row r="11" spans="2:17">
      <c r="B11" t="s">
        <v>354</v>
      </c>
      <c r="C11" s="5">
        <v>100</v>
      </c>
      <c r="D11" s="5">
        <f t="shared" si="0"/>
        <v>91.672306268795452</v>
      </c>
      <c r="E11" s="5">
        <v>83.344612537590905</v>
      </c>
      <c r="F11" s="5">
        <v>77.818362515308095</v>
      </c>
      <c r="G11" s="5">
        <v>83.181011828947604</v>
      </c>
      <c r="H11" s="5">
        <v>89.414416111073606</v>
      </c>
      <c r="I11" s="2"/>
      <c r="J11" t="s">
        <v>357</v>
      </c>
      <c r="K11" s="5">
        <v>100</v>
      </c>
      <c r="L11" s="5">
        <f t="shared" si="1"/>
        <v>83.494844185136145</v>
      </c>
      <c r="M11" s="5">
        <v>66.989688370272304</v>
      </c>
      <c r="N11" s="5">
        <v>59.413164271968803</v>
      </c>
      <c r="O11" s="5">
        <v>65.881737912459897</v>
      </c>
      <c r="P11" s="5">
        <f>H22</f>
        <v>72.433227493631449</v>
      </c>
      <c r="Q11" s="5"/>
    </row>
    <row r="12" spans="2:17">
      <c r="B12" t="s">
        <v>367</v>
      </c>
      <c r="C12" s="5">
        <v>100</v>
      </c>
      <c r="D12" s="5">
        <f t="shared" si="0"/>
        <v>90.62404129115879</v>
      </c>
      <c r="E12" s="5">
        <v>81.248082582317593</v>
      </c>
      <c r="F12" s="5">
        <v>77.046810358811996</v>
      </c>
      <c r="G12" s="5">
        <v>82.903847727718201</v>
      </c>
      <c r="H12" s="5">
        <v>89.875306849453509</v>
      </c>
      <c r="I12" s="2"/>
      <c r="J12" t="s">
        <v>356</v>
      </c>
      <c r="K12" s="5">
        <v>100</v>
      </c>
      <c r="L12" s="5">
        <f t="shared" si="1"/>
        <v>83.803640843787051</v>
      </c>
      <c r="M12" s="5">
        <v>67.607281687574101</v>
      </c>
      <c r="N12" s="5">
        <v>51.957080017093098</v>
      </c>
      <c r="O12" s="5">
        <v>54.468559324238498</v>
      </c>
      <c r="P12" s="5">
        <f>H23</f>
        <v>62.049843365080498</v>
      </c>
      <c r="Q12" s="5"/>
    </row>
    <row r="13" spans="2:17">
      <c r="B13" t="s">
        <v>359</v>
      </c>
      <c r="C13" s="5">
        <v>100</v>
      </c>
      <c r="D13" s="5">
        <f t="shared" si="0"/>
        <v>90.732688548068253</v>
      </c>
      <c r="E13" s="5">
        <v>81.465377096136507</v>
      </c>
      <c r="F13" s="5">
        <v>76.325768235719096</v>
      </c>
      <c r="G13" s="5">
        <v>81.426473753036305</v>
      </c>
      <c r="H13" s="5">
        <v>88.508127436560144</v>
      </c>
      <c r="I13" s="2"/>
      <c r="J13" t="s">
        <v>371</v>
      </c>
      <c r="K13" s="5">
        <v>100</v>
      </c>
      <c r="L13" s="5">
        <f t="shared" si="1"/>
        <v>89.647427912181229</v>
      </c>
      <c r="M13" s="5">
        <v>79.294855824362443</v>
      </c>
      <c r="N13" s="5">
        <v>73.550903992323015</v>
      </c>
      <c r="O13" s="5">
        <v>78.652448101146547</v>
      </c>
      <c r="P13" s="5">
        <f>H24</f>
        <v>85.335161326783378</v>
      </c>
      <c r="Q13" s="5"/>
    </row>
    <row r="14" spans="2:17">
      <c r="B14" t="s">
        <v>368</v>
      </c>
      <c r="C14" s="5">
        <v>100</v>
      </c>
      <c r="D14" s="5">
        <f t="shared" si="0"/>
        <v>90.382074166446401</v>
      </c>
      <c r="E14" s="5">
        <v>80.764148332892802</v>
      </c>
      <c r="F14" s="5">
        <v>76.294532379930899</v>
      </c>
      <c r="G14" s="5">
        <v>80.535605227421897</v>
      </c>
      <c r="H14" s="5">
        <v>88.395663085998081</v>
      </c>
      <c r="I14" s="2"/>
      <c r="K14" s="5"/>
      <c r="L14" s="5"/>
      <c r="M14" s="5"/>
      <c r="N14" s="5"/>
      <c r="O14" s="5"/>
      <c r="P14" s="5"/>
    </row>
    <row r="15" spans="2:17">
      <c r="B15" t="s">
        <v>355</v>
      </c>
      <c r="C15" s="5">
        <v>100</v>
      </c>
      <c r="D15" s="5">
        <f t="shared" si="0"/>
        <v>90.641077305708706</v>
      </c>
      <c r="E15" s="5">
        <v>81.282154611417397</v>
      </c>
      <c r="F15" s="5">
        <v>75.7430846978624</v>
      </c>
      <c r="G15" s="5">
        <v>81.990633243831297</v>
      </c>
      <c r="H15" s="5">
        <v>88.750993001738678</v>
      </c>
      <c r="I15" s="2"/>
      <c r="K15" s="5"/>
      <c r="L15" s="5"/>
      <c r="M15" s="5"/>
      <c r="N15" s="5"/>
      <c r="O15" s="5"/>
      <c r="P15" s="5"/>
    </row>
    <row r="16" spans="2:17">
      <c r="B16" t="s">
        <v>358</v>
      </c>
      <c r="C16" s="5">
        <v>100</v>
      </c>
      <c r="D16" s="5">
        <f t="shared" si="0"/>
        <v>89.882655710573346</v>
      </c>
      <c r="E16" s="5">
        <v>79.765311421146706</v>
      </c>
      <c r="F16" s="5">
        <v>75.1679797813036</v>
      </c>
      <c r="G16" s="5">
        <v>80.206864346571706</v>
      </c>
      <c r="H16" s="5">
        <v>87.588783343840163</v>
      </c>
      <c r="I16" s="2"/>
      <c r="K16" s="5"/>
      <c r="L16" s="5"/>
      <c r="M16" s="5"/>
      <c r="N16" s="5"/>
      <c r="O16" s="5"/>
      <c r="P16" s="5"/>
    </row>
    <row r="17" spans="2:16">
      <c r="B17" t="s">
        <v>353</v>
      </c>
      <c r="C17" s="5">
        <v>100</v>
      </c>
      <c r="D17" s="5">
        <f t="shared" si="0"/>
        <v>89.131458413995858</v>
      </c>
      <c r="E17" s="5">
        <v>78.262916827991702</v>
      </c>
      <c r="F17" s="5">
        <v>75.124927898033903</v>
      </c>
      <c r="G17" s="5">
        <v>81.030695150048999</v>
      </c>
      <c r="H17" s="5">
        <v>87.120024726157766</v>
      </c>
      <c r="I17" s="2"/>
      <c r="K17" s="5"/>
      <c r="L17" s="5"/>
      <c r="M17" s="5"/>
      <c r="N17" s="5"/>
      <c r="O17" s="5"/>
      <c r="P17" s="5"/>
    </row>
    <row r="18" spans="2:16">
      <c r="B18" t="s">
        <v>364</v>
      </c>
      <c r="C18" s="5">
        <v>100</v>
      </c>
      <c r="D18" s="5">
        <f t="shared" si="0"/>
        <v>89.79056005000065</v>
      </c>
      <c r="E18" s="5">
        <v>79.5811201000013</v>
      </c>
      <c r="F18" s="5">
        <v>74.932478376311707</v>
      </c>
      <c r="G18" s="5">
        <v>81.432217807536603</v>
      </c>
      <c r="H18" s="5">
        <v>88.267349419214412</v>
      </c>
      <c r="I18" s="2"/>
      <c r="K18" s="5"/>
      <c r="L18" s="5"/>
      <c r="M18" s="5"/>
      <c r="N18" s="5"/>
      <c r="O18" s="5"/>
      <c r="P18" s="5"/>
    </row>
    <row r="19" spans="2:16">
      <c r="B19" t="s">
        <v>365</v>
      </c>
      <c r="C19" s="5">
        <v>100</v>
      </c>
      <c r="D19" s="5">
        <f t="shared" si="0"/>
        <v>90.813928548294001</v>
      </c>
      <c r="E19" s="5">
        <v>81.627857096588002</v>
      </c>
      <c r="F19" s="5">
        <v>74.821926337007298</v>
      </c>
      <c r="G19" s="5">
        <v>78.743814118200802</v>
      </c>
      <c r="H19" s="5">
        <v>85.083648382534264</v>
      </c>
      <c r="I19" s="2"/>
      <c r="K19" s="5"/>
      <c r="L19" s="5"/>
      <c r="M19" s="5"/>
      <c r="N19" s="5"/>
      <c r="O19" s="5"/>
      <c r="P19" s="5"/>
    </row>
    <row r="20" spans="2:16">
      <c r="B20" t="s">
        <v>362</v>
      </c>
      <c r="C20" s="5">
        <v>100</v>
      </c>
      <c r="D20" s="5">
        <f t="shared" si="0"/>
        <v>89.202143843944157</v>
      </c>
      <c r="E20" s="5">
        <v>78.404287687888299</v>
      </c>
      <c r="F20" s="5">
        <v>71.586567518684802</v>
      </c>
      <c r="G20" s="5">
        <v>77.390888772183601</v>
      </c>
      <c r="H20" s="5">
        <v>85.217889132891472</v>
      </c>
      <c r="I20" s="2"/>
      <c r="K20" s="5"/>
      <c r="L20" s="5"/>
      <c r="M20" s="5"/>
      <c r="N20" s="5"/>
      <c r="O20" s="5"/>
      <c r="P20" s="5"/>
    </row>
    <row r="21" spans="2:16">
      <c r="B21" t="s">
        <v>361</v>
      </c>
      <c r="C21" s="5">
        <v>100</v>
      </c>
      <c r="D21" s="5">
        <f t="shared" si="0"/>
        <v>89.111141525708604</v>
      </c>
      <c r="E21" s="5">
        <v>78.222283051417193</v>
      </c>
      <c r="F21" s="5">
        <v>71.289030282077405</v>
      </c>
      <c r="G21" s="5">
        <v>76.301981576736694</v>
      </c>
      <c r="H21" s="5">
        <v>84.071950334909857</v>
      </c>
      <c r="I21" s="2"/>
      <c r="P21" s="5"/>
    </row>
    <row r="22" spans="2:16">
      <c r="B22" t="s">
        <v>357</v>
      </c>
      <c r="C22" s="5">
        <v>100</v>
      </c>
      <c r="D22" s="5">
        <f t="shared" si="0"/>
        <v>83.494844185136145</v>
      </c>
      <c r="E22" s="5">
        <v>66.989688370272304</v>
      </c>
      <c r="F22" s="5">
        <v>59.413164271968803</v>
      </c>
      <c r="G22" s="5">
        <v>65.881737912459897</v>
      </c>
      <c r="H22" s="5">
        <v>72.433227493631449</v>
      </c>
      <c r="I22" s="2"/>
      <c r="P22" s="5"/>
    </row>
    <row r="23" spans="2:16">
      <c r="B23" t="s">
        <v>356</v>
      </c>
      <c r="C23" s="5">
        <v>100</v>
      </c>
      <c r="D23" s="5">
        <f t="shared" si="0"/>
        <v>83.803640843787051</v>
      </c>
      <c r="E23" s="5">
        <v>67.607281687574101</v>
      </c>
      <c r="F23" s="5">
        <v>51.957080017093098</v>
      </c>
      <c r="G23" s="5">
        <v>54.468559324238498</v>
      </c>
      <c r="H23" s="5">
        <v>62.049843365080498</v>
      </c>
      <c r="I23" s="2"/>
      <c r="P23" s="5"/>
    </row>
    <row r="24" spans="2:16">
      <c r="B24" t="s">
        <v>371</v>
      </c>
      <c r="C24" s="5">
        <v>100</v>
      </c>
      <c r="D24" s="5">
        <f t="shared" si="0"/>
        <v>89.647427912181229</v>
      </c>
      <c r="E24" s="5">
        <v>79.294855824362443</v>
      </c>
      <c r="F24" s="5">
        <v>73.550903992323015</v>
      </c>
      <c r="G24" s="5">
        <v>78.652448101146547</v>
      </c>
      <c r="H24" s="5">
        <v>85.335161326783378</v>
      </c>
      <c r="P24" s="5"/>
    </row>
    <row r="28" spans="2:16">
      <c r="C28" t="s">
        <v>126</v>
      </c>
      <c r="D28" t="s">
        <v>127</v>
      </c>
      <c r="E28" t="s">
        <v>128</v>
      </c>
      <c r="F28" t="s">
        <v>129</v>
      </c>
      <c r="G28" t="s">
        <v>130</v>
      </c>
      <c r="H28" t="s">
        <v>131</v>
      </c>
    </row>
    <row r="29" spans="2:16">
      <c r="B29" t="s">
        <v>363</v>
      </c>
      <c r="C29" s="2">
        <v>100</v>
      </c>
      <c r="D29" s="2">
        <f>(E29+C29)/2</f>
        <v>92.574087665042811</v>
      </c>
      <c r="E29" s="2">
        <v>85.148175330085607</v>
      </c>
      <c r="F29" s="2">
        <v>83.501089664184207</v>
      </c>
      <c r="G29" s="2">
        <v>88.031776702989902</v>
      </c>
      <c r="H29" s="2"/>
    </row>
    <row r="30" spans="2:16">
      <c r="B30" t="s">
        <v>366</v>
      </c>
      <c r="C30" s="2">
        <v>100</v>
      </c>
      <c r="D30" s="2">
        <f>(E30+C30)/2</f>
        <v>91.572409719945597</v>
      </c>
      <c r="E30" s="2">
        <v>83.144819439891194</v>
      </c>
      <c r="F30" s="2">
        <v>80.607995000291496</v>
      </c>
      <c r="G30" s="2">
        <v>84.990602876049095</v>
      </c>
      <c r="H30" s="2"/>
    </row>
    <row r="31" spans="2:16">
      <c r="B31" t="s">
        <v>360</v>
      </c>
      <c r="C31" s="2">
        <v>100</v>
      </c>
      <c r="D31" s="2">
        <f>(E31+C31)/2</f>
        <v>90.965677758203299</v>
      </c>
      <c r="E31" s="2">
        <v>81.931355516406597</v>
      </c>
      <c r="F31" s="2">
        <v>80.098983101165501</v>
      </c>
      <c r="G31" s="2">
        <v>86.336769359676694</v>
      </c>
      <c r="H31" s="2"/>
    </row>
    <row r="32" spans="2:16">
      <c r="B32" t="s">
        <v>369</v>
      </c>
      <c r="C32" s="2">
        <v>100</v>
      </c>
      <c r="D32" s="2">
        <f>(E32+C32)/2</f>
        <v>91.778839632703153</v>
      </c>
      <c r="E32" s="2">
        <v>83.557679265406307</v>
      </c>
      <c r="F32" s="2">
        <v>78.263666229453406</v>
      </c>
      <c r="G32" s="2">
        <v>82.665401616937103</v>
      </c>
      <c r="H32" s="2"/>
    </row>
    <row r="33" spans="2:8">
      <c r="B33" t="s">
        <v>371</v>
      </c>
      <c r="C33">
        <v>100</v>
      </c>
      <c r="D33" s="2">
        <f>(E33+C33)/2</f>
        <v>89.647427912181229</v>
      </c>
      <c r="E33" s="2">
        <v>79.294855824362443</v>
      </c>
      <c r="F33" s="2">
        <v>73.550903992323015</v>
      </c>
      <c r="G33" s="2">
        <v>78.652448101146547</v>
      </c>
      <c r="H33" s="2"/>
    </row>
    <row r="34" spans="2:8">
      <c r="D34" s="2"/>
      <c r="E34" s="2"/>
      <c r="F34" s="2"/>
      <c r="G34" s="2"/>
    </row>
    <row r="52" spans="2:8">
      <c r="C52" t="s">
        <v>126</v>
      </c>
      <c r="D52" t="s">
        <v>127</v>
      </c>
      <c r="E52" t="s">
        <v>128</v>
      </c>
      <c r="F52" t="s">
        <v>129</v>
      </c>
      <c r="G52" t="s">
        <v>130</v>
      </c>
      <c r="H52" t="s">
        <v>131</v>
      </c>
    </row>
    <row r="53" spans="2:8">
      <c r="B53" t="s">
        <v>354</v>
      </c>
      <c r="C53" s="2">
        <v>100</v>
      </c>
      <c r="D53" s="2">
        <f>(E53+C53)/2</f>
        <v>91.672306268795452</v>
      </c>
      <c r="E53" s="2">
        <v>83.344612537590905</v>
      </c>
      <c r="F53" s="2">
        <v>77.818362515308095</v>
      </c>
      <c r="G53" s="2">
        <v>83.181011828947604</v>
      </c>
    </row>
    <row r="54" spans="2:8">
      <c r="B54" t="s">
        <v>367</v>
      </c>
      <c r="C54" s="2">
        <v>100</v>
      </c>
      <c r="D54" s="2">
        <f>(E54+C54)/2</f>
        <v>90.62404129115879</v>
      </c>
      <c r="E54" s="2">
        <v>81.248082582317593</v>
      </c>
      <c r="F54" s="2">
        <v>77.046810358811996</v>
      </c>
      <c r="G54" s="2">
        <v>82.903847727718201</v>
      </c>
    </row>
    <row r="55" spans="2:8">
      <c r="B55" t="s">
        <v>359</v>
      </c>
      <c r="C55" s="2">
        <v>100</v>
      </c>
      <c r="D55" s="2">
        <f>(E55+C55)/2</f>
        <v>90.732688548068253</v>
      </c>
      <c r="E55" s="2">
        <v>81.465377096136507</v>
      </c>
      <c r="F55" s="2">
        <v>76.325768235719096</v>
      </c>
      <c r="G55" s="2">
        <v>81.426473753036305</v>
      </c>
    </row>
    <row r="56" spans="2:8">
      <c r="B56" t="s">
        <v>368</v>
      </c>
      <c r="C56" s="2">
        <v>100</v>
      </c>
      <c r="D56" s="2">
        <f>(E56+C56)/2</f>
        <v>90.382074166446401</v>
      </c>
      <c r="E56" s="2">
        <v>80.764148332892802</v>
      </c>
      <c r="F56" s="2">
        <v>76.294532379930899</v>
      </c>
      <c r="G56" s="2">
        <v>80.535605227421897</v>
      </c>
    </row>
    <row r="57" spans="2:8">
      <c r="B57" t="s">
        <v>371</v>
      </c>
      <c r="C57">
        <v>100</v>
      </c>
      <c r="D57" s="2">
        <f>(E57+C57)/2</f>
        <v>89.647427912181229</v>
      </c>
      <c r="E57" s="2">
        <v>79.294855824362443</v>
      </c>
      <c r="F57" s="2">
        <v>73.550903992323015</v>
      </c>
      <c r="G57" s="2">
        <v>78.652448101146547</v>
      </c>
    </row>
    <row r="77" spans="2:8">
      <c r="C77" t="s">
        <v>126</v>
      </c>
      <c r="D77" t="s">
        <v>127</v>
      </c>
      <c r="E77" t="s">
        <v>128</v>
      </c>
      <c r="F77" t="s">
        <v>129</v>
      </c>
      <c r="G77" t="s">
        <v>130</v>
      </c>
      <c r="H77" t="s">
        <v>131</v>
      </c>
    </row>
    <row r="78" spans="2:8">
      <c r="B78" t="s">
        <v>355</v>
      </c>
      <c r="C78" s="2">
        <v>100</v>
      </c>
      <c r="D78" s="2">
        <f>(E78+C78)/2</f>
        <v>90.641077305708706</v>
      </c>
      <c r="E78" s="2">
        <v>81.282154611417397</v>
      </c>
      <c r="F78" s="2">
        <v>75.7430846978624</v>
      </c>
      <c r="G78" s="2">
        <v>81.990633243831297</v>
      </c>
      <c r="H78" s="2"/>
    </row>
    <row r="79" spans="2:8">
      <c r="B79" t="s">
        <v>358</v>
      </c>
      <c r="C79" s="2">
        <v>100</v>
      </c>
      <c r="D79" s="2">
        <f>(E79+C79)/2</f>
        <v>89.882655710573346</v>
      </c>
      <c r="E79" s="2">
        <v>79.765311421146706</v>
      </c>
      <c r="F79" s="2">
        <v>75.1679797813036</v>
      </c>
      <c r="G79" s="2">
        <v>80.206864346571706</v>
      </c>
      <c r="H79" s="2"/>
    </row>
    <row r="80" spans="2:8">
      <c r="B80" t="s">
        <v>353</v>
      </c>
      <c r="C80" s="2">
        <v>100</v>
      </c>
      <c r="D80" s="2">
        <f>(E80+C80)/2</f>
        <v>89.131458413995858</v>
      </c>
      <c r="E80" s="2">
        <v>78.262916827991702</v>
      </c>
      <c r="F80" s="2">
        <v>75.124927898033903</v>
      </c>
      <c r="G80" s="2">
        <v>81.030695150048999</v>
      </c>
      <c r="H80" s="2"/>
    </row>
    <row r="81" spans="2:8">
      <c r="B81" t="s">
        <v>364</v>
      </c>
      <c r="C81" s="2">
        <v>100</v>
      </c>
      <c r="D81" s="2">
        <f>(E81+C81)/2</f>
        <v>89.79056005000065</v>
      </c>
      <c r="E81" s="2">
        <v>79.5811201000013</v>
      </c>
      <c r="F81" s="2">
        <v>74.932478376311707</v>
      </c>
      <c r="G81" s="2">
        <v>81.432217807536603</v>
      </c>
      <c r="H81" s="2"/>
    </row>
    <row r="82" spans="2:8">
      <c r="B82" t="s">
        <v>371</v>
      </c>
      <c r="C82">
        <v>100</v>
      </c>
      <c r="D82" s="2">
        <f>(E82+C82)/2</f>
        <v>89.647427912181229</v>
      </c>
      <c r="E82" s="2">
        <v>79.294855824362443</v>
      </c>
      <c r="F82" s="2">
        <v>73.550903992323015</v>
      </c>
      <c r="G82" s="2">
        <v>78.652448101146547</v>
      </c>
      <c r="H82" s="2"/>
    </row>
    <row r="100" spans="2:8">
      <c r="C100" t="s">
        <v>126</v>
      </c>
      <c r="D100" t="s">
        <v>127</v>
      </c>
      <c r="E100" t="s">
        <v>128</v>
      </c>
      <c r="F100" t="s">
        <v>129</v>
      </c>
      <c r="G100" t="s">
        <v>130</v>
      </c>
      <c r="H100" t="s">
        <v>131</v>
      </c>
    </row>
    <row r="101" spans="2:8">
      <c r="B101" t="s">
        <v>365</v>
      </c>
      <c r="C101" s="2">
        <v>100</v>
      </c>
      <c r="D101" s="2">
        <f t="shared" ref="D101:D106" si="2">(E101+C101)/2</f>
        <v>90.813928548294001</v>
      </c>
      <c r="E101" s="2">
        <v>81.627857096588002</v>
      </c>
      <c r="F101" s="2">
        <v>74.821926337007298</v>
      </c>
      <c r="G101" s="2">
        <v>78.743814118200802</v>
      </c>
    </row>
    <row r="102" spans="2:8">
      <c r="B102" t="s">
        <v>362</v>
      </c>
      <c r="C102" s="2">
        <v>100</v>
      </c>
      <c r="D102" s="2">
        <f t="shared" si="2"/>
        <v>89.202143843944157</v>
      </c>
      <c r="E102" s="2">
        <v>78.404287687888299</v>
      </c>
      <c r="F102" s="2">
        <v>71.586567518684802</v>
      </c>
      <c r="G102" s="2">
        <v>77.390888772183601</v>
      </c>
      <c r="H102" s="2"/>
    </row>
    <row r="103" spans="2:8">
      <c r="B103" t="s">
        <v>361</v>
      </c>
      <c r="C103" s="2">
        <v>100</v>
      </c>
      <c r="D103" s="2">
        <f t="shared" si="2"/>
        <v>89.111141525708604</v>
      </c>
      <c r="E103" s="2">
        <v>78.222283051417193</v>
      </c>
      <c r="F103" s="2">
        <v>71.289030282077405</v>
      </c>
      <c r="G103" s="2">
        <v>76.301981576736694</v>
      </c>
    </row>
    <row r="104" spans="2:8">
      <c r="B104" t="s">
        <v>357</v>
      </c>
      <c r="C104" s="2">
        <v>100</v>
      </c>
      <c r="D104" s="2">
        <f t="shared" si="2"/>
        <v>83.494844185136145</v>
      </c>
      <c r="E104" s="2">
        <v>66.989688370272304</v>
      </c>
      <c r="F104" s="2">
        <v>59.413164271968803</v>
      </c>
      <c r="G104" s="2">
        <v>65.881737912459897</v>
      </c>
    </row>
    <row r="105" spans="2:8">
      <c r="B105" t="s">
        <v>356</v>
      </c>
      <c r="C105" s="2">
        <v>100</v>
      </c>
      <c r="D105" s="2">
        <f t="shared" si="2"/>
        <v>83.803640843787051</v>
      </c>
      <c r="E105" s="2">
        <v>67.607281687574101</v>
      </c>
      <c r="F105" s="2">
        <v>51.957080017093098</v>
      </c>
      <c r="G105" s="2">
        <v>54.468559324238498</v>
      </c>
    </row>
    <row r="106" spans="2:8">
      <c r="B106" t="s">
        <v>371</v>
      </c>
      <c r="C106">
        <v>100</v>
      </c>
      <c r="D106" s="2">
        <f t="shared" si="2"/>
        <v>89.647427912181229</v>
      </c>
      <c r="E106" s="2">
        <v>79.294855824362443</v>
      </c>
      <c r="F106" s="2">
        <v>73.550903992323015</v>
      </c>
      <c r="G106" s="2">
        <v>78.652448101146547</v>
      </c>
    </row>
  </sheetData>
  <sortState xmlns:xlrd2="http://schemas.microsoft.com/office/spreadsheetml/2017/richdata2" ref="B7:I23">
    <sortCondition descending="1" ref="F7:F23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93"/>
  <sheetViews>
    <sheetView zoomScale="125" zoomScaleNormal="125" zoomScalePageLayoutView="125" workbookViewId="0">
      <pane ySplit="5660" topLeftCell="A85"/>
      <selection activeCell="H6" sqref="H6:H92"/>
      <selection pane="bottomLeft" activeCell="G96" sqref="G96"/>
    </sheetView>
  </sheetViews>
  <sheetFormatPr baseColWidth="10" defaultRowHeight="16"/>
  <cols>
    <col min="3" max="3" width="41.6640625" customWidth="1"/>
  </cols>
  <sheetData>
    <row r="2" spans="2:8">
      <c r="B2" t="s">
        <v>299</v>
      </c>
    </row>
    <row r="3" spans="2:8">
      <c r="B3" t="s">
        <v>139</v>
      </c>
    </row>
    <row r="5" spans="2:8">
      <c r="B5" t="s">
        <v>300</v>
      </c>
      <c r="C5" t="s">
        <v>139</v>
      </c>
      <c r="D5" t="s">
        <v>126</v>
      </c>
      <c r="E5" t="s">
        <v>297</v>
      </c>
      <c r="G5" t="s">
        <v>300</v>
      </c>
      <c r="H5" t="s">
        <v>297</v>
      </c>
    </row>
    <row r="6" spans="2:8">
      <c r="B6" t="s">
        <v>213</v>
      </c>
      <c r="C6" t="s">
        <v>44</v>
      </c>
      <c r="D6" s="2">
        <v>1363599.9</v>
      </c>
      <c r="E6">
        <v>1</v>
      </c>
      <c r="G6" t="s">
        <v>165</v>
      </c>
      <c r="H6">
        <v>7</v>
      </c>
    </row>
    <row r="7" spans="2:8">
      <c r="B7" t="s">
        <v>252</v>
      </c>
      <c r="C7" t="s">
        <v>108</v>
      </c>
      <c r="D7" s="2">
        <v>1112454.1499999999</v>
      </c>
      <c r="E7">
        <f>E6+1</f>
        <v>2</v>
      </c>
      <c r="G7" t="s">
        <v>166</v>
      </c>
      <c r="H7">
        <v>74</v>
      </c>
    </row>
    <row r="8" spans="2:8">
      <c r="B8" t="s">
        <v>256</v>
      </c>
      <c r="C8" t="s">
        <v>109</v>
      </c>
      <c r="D8" s="2">
        <v>1005557.55</v>
      </c>
      <c r="E8">
        <f t="shared" ref="E8:E71" si="0">E7+1</f>
        <v>3</v>
      </c>
      <c r="G8" t="s">
        <v>167</v>
      </c>
      <c r="H8">
        <v>78</v>
      </c>
    </row>
    <row r="9" spans="2:8">
      <c r="B9" t="s">
        <v>254</v>
      </c>
      <c r="C9" t="s">
        <v>17</v>
      </c>
      <c r="D9" s="2">
        <v>1001760.55</v>
      </c>
      <c r="E9">
        <f t="shared" si="0"/>
        <v>4</v>
      </c>
      <c r="G9" t="s">
        <v>169</v>
      </c>
      <c r="H9">
        <v>85</v>
      </c>
    </row>
    <row r="10" spans="2:8">
      <c r="B10" t="s">
        <v>222</v>
      </c>
      <c r="C10" t="s">
        <v>46</v>
      </c>
      <c r="D10" s="2">
        <v>990872.9</v>
      </c>
      <c r="E10">
        <f t="shared" si="0"/>
        <v>5</v>
      </c>
      <c r="G10" t="s">
        <v>170</v>
      </c>
      <c r="H10">
        <v>87</v>
      </c>
    </row>
    <row r="11" spans="2:8">
      <c r="B11" t="s">
        <v>212</v>
      </c>
      <c r="C11" t="s">
        <v>43</v>
      </c>
      <c r="D11" s="2">
        <v>821181.65</v>
      </c>
      <c r="E11">
        <f t="shared" si="0"/>
        <v>6</v>
      </c>
      <c r="G11" t="s">
        <v>171</v>
      </c>
      <c r="H11">
        <v>82</v>
      </c>
    </row>
    <row r="12" spans="2:8">
      <c r="B12" t="s">
        <v>165</v>
      </c>
      <c r="C12" t="s">
        <v>48</v>
      </c>
      <c r="D12" s="2">
        <v>796289.1</v>
      </c>
      <c r="E12">
        <f t="shared" si="0"/>
        <v>7</v>
      </c>
      <c r="G12" t="s">
        <v>172</v>
      </c>
      <c r="H12">
        <v>77</v>
      </c>
    </row>
    <row r="13" spans="2:8">
      <c r="B13" t="s">
        <v>249</v>
      </c>
      <c r="C13" t="s">
        <v>106</v>
      </c>
      <c r="D13" s="2">
        <v>556033.94999999995</v>
      </c>
      <c r="E13">
        <f t="shared" si="0"/>
        <v>8</v>
      </c>
      <c r="G13" t="s">
        <v>173</v>
      </c>
      <c r="H13">
        <v>86</v>
      </c>
    </row>
    <row r="14" spans="2:8">
      <c r="B14" t="s">
        <v>209</v>
      </c>
      <c r="C14" t="s">
        <v>80</v>
      </c>
      <c r="D14" s="2">
        <v>484606.6</v>
      </c>
      <c r="E14">
        <f t="shared" si="0"/>
        <v>9</v>
      </c>
      <c r="G14" t="s">
        <v>175</v>
      </c>
      <c r="H14">
        <v>12</v>
      </c>
    </row>
    <row r="15" spans="2:8">
      <c r="B15" t="s">
        <v>269</v>
      </c>
      <c r="C15" t="s">
        <v>119</v>
      </c>
      <c r="D15" s="2">
        <v>435723.44999999995</v>
      </c>
      <c r="E15">
        <f t="shared" si="0"/>
        <v>10</v>
      </c>
      <c r="G15" t="s">
        <v>176</v>
      </c>
      <c r="H15">
        <v>55</v>
      </c>
    </row>
    <row r="16" spans="2:8">
      <c r="B16" t="s">
        <v>215</v>
      </c>
      <c r="C16" t="s">
        <v>81</v>
      </c>
      <c r="D16" s="2">
        <v>426184.1</v>
      </c>
      <c r="E16">
        <f t="shared" si="0"/>
        <v>11</v>
      </c>
      <c r="G16" t="s">
        <v>177</v>
      </c>
      <c r="H16">
        <v>84</v>
      </c>
    </row>
    <row r="17" spans="2:8">
      <c r="B17" t="s">
        <v>175</v>
      </c>
      <c r="C17" t="s">
        <v>56</v>
      </c>
      <c r="D17" s="2">
        <v>358152.5</v>
      </c>
      <c r="E17">
        <f t="shared" si="0"/>
        <v>12</v>
      </c>
      <c r="G17" t="s">
        <v>178</v>
      </c>
      <c r="H17">
        <v>60</v>
      </c>
    </row>
    <row r="18" spans="2:8">
      <c r="B18" t="s">
        <v>207</v>
      </c>
      <c r="C18" t="s">
        <v>78</v>
      </c>
      <c r="D18" s="2">
        <v>347588.95</v>
      </c>
      <c r="E18">
        <f t="shared" si="0"/>
        <v>13</v>
      </c>
      <c r="G18" t="s">
        <v>179</v>
      </c>
      <c r="H18">
        <v>65</v>
      </c>
    </row>
    <row r="19" spans="2:8">
      <c r="B19" t="s">
        <v>258</v>
      </c>
      <c r="C19" t="s">
        <v>111</v>
      </c>
      <c r="D19" s="2">
        <v>316909.05</v>
      </c>
      <c r="E19">
        <f t="shared" si="0"/>
        <v>14</v>
      </c>
      <c r="G19" t="s">
        <v>180</v>
      </c>
      <c r="H19">
        <v>61</v>
      </c>
    </row>
    <row r="20" spans="2:8">
      <c r="B20" t="s">
        <v>228</v>
      </c>
      <c r="C20" t="s">
        <v>89</v>
      </c>
      <c r="D20" s="2">
        <v>309283.40000000002</v>
      </c>
      <c r="E20">
        <f t="shared" si="0"/>
        <v>15</v>
      </c>
      <c r="G20" t="s">
        <v>181</v>
      </c>
      <c r="H20">
        <v>52</v>
      </c>
    </row>
    <row r="21" spans="2:8">
      <c r="B21" t="s">
        <v>250</v>
      </c>
      <c r="C21" t="s">
        <v>107</v>
      </c>
      <c r="D21" s="2">
        <v>296994.55</v>
      </c>
      <c r="E21">
        <f t="shared" si="0"/>
        <v>16</v>
      </c>
      <c r="G21" t="s">
        <v>182</v>
      </c>
      <c r="H21">
        <v>58</v>
      </c>
    </row>
    <row r="22" spans="2:8">
      <c r="B22" t="s">
        <v>257</v>
      </c>
      <c r="C22" t="s">
        <v>110</v>
      </c>
      <c r="D22" s="2">
        <v>279688.55</v>
      </c>
      <c r="E22">
        <f t="shared" si="0"/>
        <v>17</v>
      </c>
      <c r="G22" t="s">
        <v>183</v>
      </c>
      <c r="H22">
        <v>48</v>
      </c>
    </row>
    <row r="23" spans="2:8">
      <c r="B23" t="s">
        <v>221</v>
      </c>
      <c r="C23" t="s">
        <v>45</v>
      </c>
      <c r="D23" s="2">
        <v>251807</v>
      </c>
      <c r="E23">
        <f t="shared" si="0"/>
        <v>18</v>
      </c>
      <c r="G23" t="s">
        <v>184</v>
      </c>
      <c r="H23">
        <v>79</v>
      </c>
    </row>
    <row r="24" spans="2:8">
      <c r="B24" t="s">
        <v>211</v>
      </c>
      <c r="C24" t="s">
        <v>42</v>
      </c>
      <c r="D24" s="2">
        <v>251009.5</v>
      </c>
      <c r="E24">
        <f t="shared" si="0"/>
        <v>19</v>
      </c>
      <c r="G24" t="s">
        <v>185</v>
      </c>
      <c r="H24">
        <v>33</v>
      </c>
    </row>
    <row r="25" spans="2:8">
      <c r="B25" t="s">
        <v>237</v>
      </c>
      <c r="C25" t="s">
        <v>95</v>
      </c>
      <c r="D25" s="2">
        <v>226096.3</v>
      </c>
      <c r="E25">
        <f t="shared" si="0"/>
        <v>20</v>
      </c>
      <c r="G25" t="s">
        <v>186</v>
      </c>
      <c r="H25">
        <v>50</v>
      </c>
    </row>
    <row r="26" spans="2:8">
      <c r="B26" t="s">
        <v>190</v>
      </c>
      <c r="C26" t="s">
        <v>67</v>
      </c>
      <c r="D26" s="2">
        <v>224550.9</v>
      </c>
      <c r="E26">
        <f t="shared" si="0"/>
        <v>21</v>
      </c>
      <c r="G26" t="s">
        <v>187</v>
      </c>
      <c r="H26">
        <v>37</v>
      </c>
    </row>
    <row r="27" spans="2:8">
      <c r="B27" t="s">
        <v>231</v>
      </c>
      <c r="C27" t="s">
        <v>91</v>
      </c>
      <c r="D27" s="2">
        <v>203560.2</v>
      </c>
      <c r="E27">
        <f t="shared" si="0"/>
        <v>22</v>
      </c>
      <c r="G27" t="s">
        <v>188</v>
      </c>
      <c r="H27">
        <v>36</v>
      </c>
    </row>
    <row r="28" spans="2:8">
      <c r="B28" t="s">
        <v>246</v>
      </c>
      <c r="C28" t="s">
        <v>103</v>
      </c>
      <c r="D28" s="2">
        <v>201263.6</v>
      </c>
      <c r="E28">
        <f t="shared" si="0"/>
        <v>23</v>
      </c>
      <c r="G28" t="s">
        <v>189</v>
      </c>
      <c r="H28">
        <v>43</v>
      </c>
    </row>
    <row r="29" spans="2:8">
      <c r="B29" t="s">
        <v>239</v>
      </c>
      <c r="C29" t="s">
        <v>97</v>
      </c>
      <c r="D29" s="2">
        <v>195742.95</v>
      </c>
      <c r="E29">
        <f t="shared" si="0"/>
        <v>24</v>
      </c>
      <c r="G29" t="s">
        <v>190</v>
      </c>
      <c r="H29">
        <v>21</v>
      </c>
    </row>
    <row r="30" spans="2:8">
      <c r="B30" t="s">
        <v>263</v>
      </c>
      <c r="C30" t="s">
        <v>115</v>
      </c>
      <c r="D30" s="2">
        <v>194950.7</v>
      </c>
      <c r="E30">
        <f t="shared" si="0"/>
        <v>25</v>
      </c>
      <c r="G30" t="s">
        <v>191</v>
      </c>
      <c r="H30">
        <v>71</v>
      </c>
    </row>
    <row r="31" spans="2:8">
      <c r="B31" t="s">
        <v>218</v>
      </c>
      <c r="C31" t="s">
        <v>83</v>
      </c>
      <c r="D31" s="2">
        <v>193123.85</v>
      </c>
      <c r="E31">
        <f t="shared" si="0"/>
        <v>26</v>
      </c>
      <c r="G31" t="s">
        <v>192</v>
      </c>
      <c r="H31">
        <v>56</v>
      </c>
    </row>
    <row r="32" spans="2:8">
      <c r="B32" t="s">
        <v>267</v>
      </c>
      <c r="C32" t="s">
        <v>118</v>
      </c>
      <c r="D32" s="2">
        <v>173940.55</v>
      </c>
      <c r="E32">
        <f t="shared" si="0"/>
        <v>27</v>
      </c>
      <c r="G32" t="s">
        <v>193</v>
      </c>
      <c r="H32">
        <v>31</v>
      </c>
    </row>
    <row r="33" spans="2:8">
      <c r="B33" t="s">
        <v>194</v>
      </c>
      <c r="C33" t="s">
        <v>71</v>
      </c>
      <c r="D33" s="2">
        <v>160701.25</v>
      </c>
      <c r="E33">
        <f t="shared" si="0"/>
        <v>28</v>
      </c>
      <c r="G33" t="s">
        <v>194</v>
      </c>
      <c r="H33">
        <v>28</v>
      </c>
    </row>
    <row r="34" spans="2:8">
      <c r="B34" t="s">
        <v>248</v>
      </c>
      <c r="C34" t="s">
        <v>105</v>
      </c>
      <c r="D34" s="2">
        <v>133832</v>
      </c>
      <c r="E34">
        <f t="shared" si="0"/>
        <v>29</v>
      </c>
      <c r="G34" t="s">
        <v>195</v>
      </c>
      <c r="H34">
        <v>49</v>
      </c>
    </row>
    <row r="35" spans="2:8">
      <c r="B35" t="s">
        <v>265</v>
      </c>
      <c r="C35" t="s">
        <v>116</v>
      </c>
      <c r="D35" s="2">
        <v>129616.5</v>
      </c>
      <c r="E35">
        <f t="shared" si="0"/>
        <v>30</v>
      </c>
      <c r="G35" t="s">
        <v>196</v>
      </c>
      <c r="H35">
        <v>51</v>
      </c>
    </row>
    <row r="36" spans="2:8">
      <c r="B36" t="s">
        <v>193</v>
      </c>
      <c r="C36" t="s">
        <v>70</v>
      </c>
      <c r="D36" s="2">
        <v>116636.25</v>
      </c>
      <c r="E36">
        <f t="shared" si="0"/>
        <v>31</v>
      </c>
      <c r="G36" t="s">
        <v>197</v>
      </c>
      <c r="H36">
        <v>69</v>
      </c>
    </row>
    <row r="37" spans="2:8">
      <c r="B37" t="s">
        <v>235</v>
      </c>
      <c r="C37" t="s">
        <v>94</v>
      </c>
      <c r="D37" s="2">
        <v>98446.35</v>
      </c>
      <c r="E37">
        <f t="shared" si="0"/>
        <v>32</v>
      </c>
      <c r="G37" t="s">
        <v>198</v>
      </c>
      <c r="H37">
        <v>40</v>
      </c>
    </row>
    <row r="38" spans="2:8">
      <c r="B38" t="s">
        <v>185</v>
      </c>
      <c r="C38" t="s">
        <v>37</v>
      </c>
      <c r="D38" s="2">
        <v>96033.85</v>
      </c>
      <c r="E38">
        <f t="shared" si="0"/>
        <v>33</v>
      </c>
      <c r="G38" t="s">
        <v>200</v>
      </c>
      <c r="H38">
        <v>66</v>
      </c>
    </row>
    <row r="39" spans="2:8">
      <c r="B39" t="s">
        <v>238</v>
      </c>
      <c r="C39" t="s">
        <v>96</v>
      </c>
      <c r="D39" s="2">
        <v>93487.65</v>
      </c>
      <c r="E39">
        <f t="shared" si="0"/>
        <v>34</v>
      </c>
      <c r="G39" t="s">
        <v>202</v>
      </c>
      <c r="H39">
        <v>57</v>
      </c>
    </row>
    <row r="40" spans="2:8">
      <c r="B40" t="s">
        <v>204</v>
      </c>
      <c r="C40" t="s">
        <v>76</v>
      </c>
      <c r="D40" s="2">
        <v>92505.15</v>
      </c>
      <c r="E40">
        <f t="shared" si="0"/>
        <v>35</v>
      </c>
      <c r="G40" t="s">
        <v>203</v>
      </c>
      <c r="H40">
        <v>80</v>
      </c>
    </row>
    <row r="41" spans="2:8">
      <c r="B41" t="s">
        <v>188</v>
      </c>
      <c r="C41" t="s">
        <v>65</v>
      </c>
      <c r="D41" s="2">
        <v>89430.5</v>
      </c>
      <c r="E41">
        <f t="shared" si="0"/>
        <v>36</v>
      </c>
      <c r="G41" t="s">
        <v>204</v>
      </c>
      <c r="H41">
        <v>35</v>
      </c>
    </row>
    <row r="42" spans="2:8">
      <c r="B42" t="s">
        <v>187</v>
      </c>
      <c r="C42" t="s">
        <v>64</v>
      </c>
      <c r="D42" s="2">
        <v>88884.55</v>
      </c>
      <c r="E42">
        <f t="shared" si="0"/>
        <v>37</v>
      </c>
      <c r="G42" t="s">
        <v>205</v>
      </c>
      <c r="H42">
        <v>83</v>
      </c>
    </row>
    <row r="43" spans="2:8">
      <c r="B43" t="s">
        <v>241</v>
      </c>
      <c r="C43" t="s">
        <v>99</v>
      </c>
      <c r="D43" s="2">
        <v>84365.6</v>
      </c>
      <c r="E43">
        <f t="shared" si="0"/>
        <v>38</v>
      </c>
      <c r="G43" t="s">
        <v>207</v>
      </c>
      <c r="H43">
        <v>13</v>
      </c>
    </row>
    <row r="44" spans="2:8">
      <c r="B44" t="s">
        <v>240</v>
      </c>
      <c r="C44" t="s">
        <v>98</v>
      </c>
      <c r="D44" s="2">
        <v>79650.600000000006</v>
      </c>
      <c r="E44">
        <f t="shared" si="0"/>
        <v>39</v>
      </c>
      <c r="G44" t="s">
        <v>208</v>
      </c>
      <c r="H44">
        <v>54</v>
      </c>
    </row>
    <row r="45" spans="2:8">
      <c r="B45" t="s">
        <v>198</v>
      </c>
      <c r="C45" t="s">
        <v>40</v>
      </c>
      <c r="D45" s="2">
        <v>79543.25</v>
      </c>
      <c r="E45">
        <f t="shared" si="0"/>
        <v>40</v>
      </c>
      <c r="G45" t="s">
        <v>209</v>
      </c>
      <c r="H45">
        <v>9</v>
      </c>
    </row>
    <row r="46" spans="2:8">
      <c r="B46" t="s">
        <v>242</v>
      </c>
      <c r="C46" t="s">
        <v>100</v>
      </c>
      <c r="D46" s="2">
        <v>77484.149999999994</v>
      </c>
      <c r="E46">
        <f t="shared" si="0"/>
        <v>41</v>
      </c>
      <c r="G46" t="s">
        <v>211</v>
      </c>
      <c r="H46">
        <v>19</v>
      </c>
    </row>
    <row r="47" spans="2:8">
      <c r="B47" t="s">
        <v>219</v>
      </c>
      <c r="C47" t="s">
        <v>84</v>
      </c>
      <c r="D47" s="2">
        <v>73107.850000000006</v>
      </c>
      <c r="E47">
        <f t="shared" si="0"/>
        <v>42</v>
      </c>
      <c r="G47" t="s">
        <v>212</v>
      </c>
      <c r="H47">
        <v>6</v>
      </c>
    </row>
    <row r="48" spans="2:8">
      <c r="B48" t="s">
        <v>189</v>
      </c>
      <c r="C48" t="s">
        <v>66</v>
      </c>
      <c r="D48" s="2">
        <v>71748.7</v>
      </c>
      <c r="E48">
        <f t="shared" si="0"/>
        <v>43</v>
      </c>
      <c r="G48" t="s">
        <v>213</v>
      </c>
      <c r="H48">
        <v>1</v>
      </c>
    </row>
    <row r="49" spans="2:8">
      <c r="B49" t="s">
        <v>227</v>
      </c>
      <c r="C49" t="s">
        <v>88</v>
      </c>
      <c r="D49" s="2">
        <v>69987.600000000006</v>
      </c>
      <c r="E49">
        <f t="shared" si="0"/>
        <v>44</v>
      </c>
      <c r="G49" t="s">
        <v>215</v>
      </c>
      <c r="H49">
        <v>11</v>
      </c>
    </row>
    <row r="50" spans="2:8">
      <c r="B50" t="s">
        <v>245</v>
      </c>
      <c r="C50" t="s">
        <v>102</v>
      </c>
      <c r="D50" s="2">
        <v>69759.55</v>
      </c>
      <c r="E50">
        <f t="shared" si="0"/>
        <v>45</v>
      </c>
      <c r="G50" t="s">
        <v>216</v>
      </c>
      <c r="H50">
        <v>63</v>
      </c>
    </row>
    <row r="51" spans="2:8">
      <c r="B51" t="s">
        <v>233</v>
      </c>
      <c r="C51" t="s">
        <v>93</v>
      </c>
      <c r="D51" s="2">
        <v>60485.95</v>
      </c>
      <c r="E51">
        <f t="shared" si="0"/>
        <v>46</v>
      </c>
      <c r="G51" t="s">
        <v>217</v>
      </c>
      <c r="H51">
        <v>62</v>
      </c>
    </row>
    <row r="52" spans="2:8">
      <c r="B52" t="s">
        <v>232</v>
      </c>
      <c r="C52" t="s">
        <v>92</v>
      </c>
      <c r="D52" s="2">
        <v>57142.85</v>
      </c>
      <c r="E52">
        <f t="shared" si="0"/>
        <v>47</v>
      </c>
      <c r="G52" t="s">
        <v>218</v>
      </c>
      <c r="H52">
        <v>26</v>
      </c>
    </row>
    <row r="53" spans="2:8">
      <c r="B53" t="s">
        <v>183</v>
      </c>
      <c r="C53" t="s">
        <v>62</v>
      </c>
      <c r="D53" s="2">
        <v>56852.7</v>
      </c>
      <c r="E53">
        <f t="shared" si="0"/>
        <v>48</v>
      </c>
      <c r="G53" t="s">
        <v>219</v>
      </c>
      <c r="H53">
        <v>42</v>
      </c>
    </row>
    <row r="54" spans="2:8">
      <c r="B54" t="s">
        <v>195</v>
      </c>
      <c r="C54" t="s">
        <v>72</v>
      </c>
      <c r="D54" s="2">
        <v>55920.85</v>
      </c>
      <c r="E54">
        <f t="shared" si="0"/>
        <v>49</v>
      </c>
      <c r="G54" t="s">
        <v>221</v>
      </c>
      <c r="H54">
        <v>18</v>
      </c>
    </row>
    <row r="55" spans="2:8">
      <c r="B55" t="s">
        <v>186</v>
      </c>
      <c r="C55" t="s">
        <v>63</v>
      </c>
      <c r="D55" s="2">
        <v>53015.199999999997</v>
      </c>
      <c r="E55">
        <f t="shared" si="0"/>
        <v>50</v>
      </c>
      <c r="G55" t="s">
        <v>222</v>
      </c>
      <c r="H55">
        <v>5</v>
      </c>
    </row>
    <row r="56" spans="2:8">
      <c r="B56" t="s">
        <v>196</v>
      </c>
      <c r="C56" t="s">
        <v>38</v>
      </c>
      <c r="D56" s="2">
        <v>50981.8</v>
      </c>
      <c r="E56">
        <f t="shared" si="0"/>
        <v>51</v>
      </c>
      <c r="G56" t="s">
        <v>224</v>
      </c>
      <c r="H56">
        <v>59</v>
      </c>
    </row>
    <row r="57" spans="2:8">
      <c r="B57" t="s">
        <v>181</v>
      </c>
      <c r="C57" t="s">
        <v>61</v>
      </c>
      <c r="D57" s="2">
        <v>48047.75</v>
      </c>
      <c r="E57">
        <f t="shared" si="0"/>
        <v>52</v>
      </c>
      <c r="G57" t="s">
        <v>225</v>
      </c>
      <c r="H57">
        <v>64</v>
      </c>
    </row>
    <row r="58" spans="2:8">
      <c r="B58" t="s">
        <v>247</v>
      </c>
      <c r="C58" t="s">
        <v>104</v>
      </c>
      <c r="D58" s="2">
        <v>46891.25</v>
      </c>
      <c r="E58">
        <f t="shared" si="0"/>
        <v>53</v>
      </c>
      <c r="G58" t="s">
        <v>226</v>
      </c>
      <c r="H58">
        <v>73</v>
      </c>
    </row>
    <row r="59" spans="2:8">
      <c r="B59" t="s">
        <v>208</v>
      </c>
      <c r="C59" t="s">
        <v>79</v>
      </c>
      <c r="D59" s="2">
        <v>46520.55</v>
      </c>
      <c r="E59">
        <f t="shared" si="0"/>
        <v>54</v>
      </c>
      <c r="G59" t="s">
        <v>227</v>
      </c>
      <c r="H59">
        <v>44</v>
      </c>
    </row>
    <row r="60" spans="2:8">
      <c r="B60" t="s">
        <v>176</v>
      </c>
      <c r="C60" t="s">
        <v>57</v>
      </c>
      <c r="D60" s="2">
        <v>44692.65</v>
      </c>
      <c r="E60">
        <f t="shared" si="0"/>
        <v>55</v>
      </c>
      <c r="G60" t="s">
        <v>228</v>
      </c>
      <c r="H60">
        <v>15</v>
      </c>
    </row>
    <row r="61" spans="2:8">
      <c r="B61" t="s">
        <v>192</v>
      </c>
      <c r="C61" t="s">
        <v>69</v>
      </c>
      <c r="D61" s="2">
        <v>43561.75</v>
      </c>
      <c r="E61">
        <f t="shared" si="0"/>
        <v>56</v>
      </c>
      <c r="G61" t="s">
        <v>229</v>
      </c>
      <c r="H61">
        <v>70</v>
      </c>
    </row>
    <row r="62" spans="2:8">
      <c r="B62" t="s">
        <v>202</v>
      </c>
      <c r="C62" t="s">
        <v>74</v>
      </c>
      <c r="D62" s="2">
        <v>43087.6</v>
      </c>
      <c r="E62">
        <f t="shared" si="0"/>
        <v>57</v>
      </c>
      <c r="G62" t="s">
        <v>231</v>
      </c>
      <c r="H62">
        <v>22</v>
      </c>
    </row>
    <row r="63" spans="2:8">
      <c r="B63" t="s">
        <v>182</v>
      </c>
      <c r="C63" t="s">
        <v>35</v>
      </c>
      <c r="D63" s="2">
        <v>41846.6</v>
      </c>
      <c r="E63">
        <f t="shared" si="0"/>
        <v>58</v>
      </c>
      <c r="G63" t="s">
        <v>232</v>
      </c>
      <c r="H63">
        <v>47</v>
      </c>
    </row>
    <row r="64" spans="2:8">
      <c r="B64" t="s">
        <v>224</v>
      </c>
      <c r="C64" t="s">
        <v>85</v>
      </c>
      <c r="D64" s="2">
        <v>41582.300000000003</v>
      </c>
      <c r="E64">
        <f t="shared" si="0"/>
        <v>59</v>
      </c>
      <c r="G64" t="s">
        <v>233</v>
      </c>
      <c r="H64">
        <v>46</v>
      </c>
    </row>
    <row r="65" spans="2:8">
      <c r="B65" t="s">
        <v>178</v>
      </c>
      <c r="C65" t="s">
        <v>59</v>
      </c>
      <c r="D65" s="2">
        <v>40662.199999999997</v>
      </c>
      <c r="E65">
        <f t="shared" si="0"/>
        <v>60</v>
      </c>
      <c r="G65" t="s">
        <v>235</v>
      </c>
      <c r="H65">
        <v>32</v>
      </c>
    </row>
    <row r="66" spans="2:8">
      <c r="B66" t="s">
        <v>180</v>
      </c>
      <c r="C66" t="s">
        <v>60</v>
      </c>
      <c r="D66" s="2">
        <v>39265.550000000003</v>
      </c>
      <c r="E66">
        <f t="shared" si="0"/>
        <v>61</v>
      </c>
      <c r="G66" t="s">
        <v>237</v>
      </c>
      <c r="H66">
        <v>20</v>
      </c>
    </row>
    <row r="67" spans="2:8">
      <c r="B67" t="s">
        <v>217</v>
      </c>
      <c r="C67" t="s">
        <v>41</v>
      </c>
      <c r="D67" s="2">
        <v>37864.65</v>
      </c>
      <c r="E67">
        <f t="shared" si="0"/>
        <v>62</v>
      </c>
      <c r="G67" t="s">
        <v>238</v>
      </c>
      <c r="H67">
        <v>34</v>
      </c>
    </row>
    <row r="68" spans="2:8">
      <c r="B68" t="s">
        <v>216</v>
      </c>
      <c r="C68" t="s">
        <v>82</v>
      </c>
      <c r="D68" s="2">
        <v>36111.636855969475</v>
      </c>
      <c r="E68">
        <f t="shared" si="0"/>
        <v>63</v>
      </c>
      <c r="G68" t="s">
        <v>239</v>
      </c>
      <c r="H68">
        <v>24</v>
      </c>
    </row>
    <row r="69" spans="2:8">
      <c r="B69" t="s">
        <v>225</v>
      </c>
      <c r="C69" t="s">
        <v>86</v>
      </c>
      <c r="D69" s="2">
        <v>35920.550000000003</v>
      </c>
      <c r="E69">
        <f t="shared" si="0"/>
        <v>64</v>
      </c>
      <c r="G69" t="s">
        <v>240</v>
      </c>
      <c r="H69">
        <v>39</v>
      </c>
    </row>
    <row r="70" spans="2:8">
      <c r="B70" t="s">
        <v>179</v>
      </c>
      <c r="C70" t="s">
        <v>34</v>
      </c>
      <c r="D70" s="2">
        <v>35016.85</v>
      </c>
      <c r="E70">
        <f t="shared" si="0"/>
        <v>65</v>
      </c>
      <c r="G70" t="s">
        <v>241</v>
      </c>
      <c r="H70">
        <v>38</v>
      </c>
    </row>
    <row r="71" spans="2:8">
      <c r="B71" t="s">
        <v>200</v>
      </c>
      <c r="C71" t="s">
        <v>73</v>
      </c>
      <c r="D71" s="2">
        <v>34245.300000000003</v>
      </c>
      <c r="E71">
        <f t="shared" si="0"/>
        <v>66</v>
      </c>
      <c r="G71" t="s">
        <v>242</v>
      </c>
      <c r="H71">
        <v>41</v>
      </c>
    </row>
    <row r="72" spans="2:8">
      <c r="B72" t="s">
        <v>262</v>
      </c>
      <c r="C72" t="s">
        <v>114</v>
      </c>
      <c r="D72" s="2">
        <v>31551.1</v>
      </c>
      <c r="E72">
        <f t="shared" ref="E72:E92" si="1">E71+1</f>
        <v>67</v>
      </c>
      <c r="G72" t="s">
        <v>243</v>
      </c>
      <c r="H72">
        <v>75</v>
      </c>
    </row>
    <row r="73" spans="2:8">
      <c r="B73" t="s">
        <v>260</v>
      </c>
      <c r="C73" t="s">
        <v>112</v>
      </c>
      <c r="D73" s="2">
        <v>31047.25</v>
      </c>
      <c r="E73">
        <f t="shared" si="1"/>
        <v>68</v>
      </c>
      <c r="G73" t="s">
        <v>245</v>
      </c>
      <c r="H73">
        <v>45</v>
      </c>
    </row>
    <row r="74" spans="2:8">
      <c r="B74" t="s">
        <v>197</v>
      </c>
      <c r="C74" t="s">
        <v>39</v>
      </c>
      <c r="D74" s="2">
        <v>29166.05</v>
      </c>
      <c r="E74">
        <f t="shared" si="1"/>
        <v>69</v>
      </c>
      <c r="G74" t="s">
        <v>246</v>
      </c>
      <c r="H74">
        <v>23</v>
      </c>
    </row>
    <row r="75" spans="2:8">
      <c r="B75" t="s">
        <v>229</v>
      </c>
      <c r="C75" t="s">
        <v>90</v>
      </c>
      <c r="D75" s="2">
        <v>28221.15</v>
      </c>
      <c r="E75">
        <f t="shared" si="1"/>
        <v>70</v>
      </c>
      <c r="G75" t="s">
        <v>247</v>
      </c>
      <c r="H75">
        <v>53</v>
      </c>
    </row>
    <row r="76" spans="2:8">
      <c r="B76" t="s">
        <v>191</v>
      </c>
      <c r="C76" t="s">
        <v>68</v>
      </c>
      <c r="D76" s="2">
        <v>26894.25</v>
      </c>
      <c r="E76">
        <f t="shared" si="1"/>
        <v>71</v>
      </c>
      <c r="G76" t="s">
        <v>248</v>
      </c>
      <c r="H76">
        <v>29</v>
      </c>
    </row>
    <row r="77" spans="2:8">
      <c r="B77" t="s">
        <v>266</v>
      </c>
      <c r="C77" t="s">
        <v>117</v>
      </c>
      <c r="D77" s="2">
        <v>25553.25</v>
      </c>
      <c r="E77">
        <f t="shared" si="1"/>
        <v>72</v>
      </c>
      <c r="G77" t="s">
        <v>249</v>
      </c>
      <c r="H77">
        <v>8</v>
      </c>
    </row>
    <row r="78" spans="2:8">
      <c r="B78" t="s">
        <v>226</v>
      </c>
      <c r="C78" t="s">
        <v>87</v>
      </c>
      <c r="D78" s="2">
        <v>24855</v>
      </c>
      <c r="E78">
        <f t="shared" si="1"/>
        <v>73</v>
      </c>
      <c r="G78" t="s">
        <v>250</v>
      </c>
      <c r="H78">
        <v>16</v>
      </c>
    </row>
    <row r="79" spans="2:8">
      <c r="B79" t="s">
        <v>166</v>
      </c>
      <c r="C79" t="s">
        <v>49</v>
      </c>
      <c r="D79" s="2">
        <v>19657.349999999999</v>
      </c>
      <c r="E79">
        <f t="shared" si="1"/>
        <v>74</v>
      </c>
      <c r="G79" t="s">
        <v>252</v>
      </c>
      <c r="H79">
        <v>2</v>
      </c>
    </row>
    <row r="80" spans="2:8">
      <c r="B80" t="s">
        <v>243</v>
      </c>
      <c r="C80" t="s">
        <v>101</v>
      </c>
      <c r="D80" s="2">
        <v>16325.45</v>
      </c>
      <c r="E80">
        <f t="shared" si="1"/>
        <v>75</v>
      </c>
      <c r="G80" t="s">
        <v>254</v>
      </c>
      <c r="H80">
        <v>4</v>
      </c>
    </row>
    <row r="81" spans="2:8">
      <c r="B81" t="s">
        <v>261</v>
      </c>
      <c r="C81" t="s">
        <v>113</v>
      </c>
      <c r="D81" s="2">
        <v>15820.05</v>
      </c>
      <c r="E81">
        <f t="shared" si="1"/>
        <v>76</v>
      </c>
      <c r="G81" t="s">
        <v>256</v>
      </c>
      <c r="H81">
        <v>3</v>
      </c>
    </row>
    <row r="82" spans="2:8">
      <c r="B82" t="s">
        <v>172</v>
      </c>
      <c r="C82" t="s">
        <v>54</v>
      </c>
      <c r="D82" s="2">
        <v>14508.1</v>
      </c>
      <c r="E82">
        <f t="shared" si="1"/>
        <v>77</v>
      </c>
      <c r="G82" t="s">
        <v>257</v>
      </c>
      <c r="H82">
        <v>17</v>
      </c>
    </row>
    <row r="83" spans="2:8">
      <c r="B83" t="s">
        <v>167</v>
      </c>
      <c r="C83" t="s">
        <v>50</v>
      </c>
      <c r="D83" s="2">
        <v>14277.263144030532</v>
      </c>
      <c r="E83">
        <f t="shared" si="1"/>
        <v>78</v>
      </c>
      <c r="G83" t="s">
        <v>258</v>
      </c>
      <c r="H83">
        <v>14</v>
      </c>
    </row>
    <row r="84" spans="2:8">
      <c r="B84" t="s">
        <v>184</v>
      </c>
      <c r="C84" t="s">
        <v>36</v>
      </c>
      <c r="D84" s="2">
        <v>8493.5</v>
      </c>
      <c r="E84">
        <f t="shared" si="1"/>
        <v>79</v>
      </c>
      <c r="G84" t="s">
        <v>260</v>
      </c>
      <c r="H84">
        <v>68</v>
      </c>
    </row>
    <row r="85" spans="2:8">
      <c r="B85" t="s">
        <v>203</v>
      </c>
      <c r="C85" t="s">
        <v>75</v>
      </c>
      <c r="D85" s="2">
        <v>5416.75</v>
      </c>
      <c r="E85">
        <f t="shared" si="1"/>
        <v>80</v>
      </c>
      <c r="G85" t="s">
        <v>261</v>
      </c>
      <c r="H85">
        <v>76</v>
      </c>
    </row>
    <row r="86" spans="2:8">
      <c r="B86" t="s">
        <v>271</v>
      </c>
      <c r="C86" t="s">
        <v>120</v>
      </c>
      <c r="D86" s="2">
        <v>3357.65</v>
      </c>
      <c r="E86">
        <f t="shared" si="1"/>
        <v>81</v>
      </c>
      <c r="G86" t="s">
        <v>262</v>
      </c>
      <c r="H86">
        <v>67</v>
      </c>
    </row>
    <row r="87" spans="2:8">
      <c r="B87" t="s">
        <v>171</v>
      </c>
      <c r="C87" t="s">
        <v>53</v>
      </c>
      <c r="D87" s="2">
        <v>3242.15</v>
      </c>
      <c r="E87">
        <f t="shared" si="1"/>
        <v>82</v>
      </c>
      <c r="G87" t="s">
        <v>263</v>
      </c>
      <c r="H87">
        <v>25</v>
      </c>
    </row>
    <row r="88" spans="2:8">
      <c r="B88" t="s">
        <v>205</v>
      </c>
      <c r="C88" t="s">
        <v>77</v>
      </c>
      <c r="D88" s="2">
        <v>1855.8</v>
      </c>
      <c r="E88">
        <f t="shared" si="1"/>
        <v>83</v>
      </c>
      <c r="G88" t="s">
        <v>265</v>
      </c>
      <c r="H88">
        <v>30</v>
      </c>
    </row>
    <row r="89" spans="2:8">
      <c r="B89" t="s">
        <v>177</v>
      </c>
      <c r="C89" t="s">
        <v>58</v>
      </c>
      <c r="D89" s="2">
        <v>1623.3</v>
      </c>
      <c r="E89">
        <f t="shared" si="1"/>
        <v>84</v>
      </c>
      <c r="G89" t="s">
        <v>266</v>
      </c>
      <c r="H89">
        <v>72</v>
      </c>
    </row>
    <row r="90" spans="2:8">
      <c r="B90" t="s">
        <v>169</v>
      </c>
      <c r="C90" t="s">
        <v>51</v>
      </c>
      <c r="D90" s="2">
        <v>1299.8</v>
      </c>
      <c r="E90">
        <f t="shared" si="1"/>
        <v>85</v>
      </c>
      <c r="G90" t="s">
        <v>267</v>
      </c>
      <c r="H90">
        <v>27</v>
      </c>
    </row>
    <row r="91" spans="2:8">
      <c r="B91" t="s">
        <v>173</v>
      </c>
      <c r="C91" t="s">
        <v>55</v>
      </c>
      <c r="D91" s="2">
        <v>1137</v>
      </c>
      <c r="E91">
        <f t="shared" si="1"/>
        <v>86</v>
      </c>
      <c r="G91" t="s">
        <v>269</v>
      </c>
      <c r="H91">
        <v>10</v>
      </c>
    </row>
    <row r="92" spans="2:8">
      <c r="B92" t="s">
        <v>170</v>
      </c>
      <c r="C92" t="s">
        <v>52</v>
      </c>
      <c r="D92" s="2">
        <v>153</v>
      </c>
      <c r="E92">
        <f t="shared" si="1"/>
        <v>87</v>
      </c>
      <c r="G92" t="s">
        <v>271</v>
      </c>
      <c r="H92">
        <v>81</v>
      </c>
    </row>
    <row r="93" spans="2:8">
      <c r="C93" t="s">
        <v>121</v>
      </c>
      <c r="D93" s="2">
        <v>15978319.550000001</v>
      </c>
    </row>
  </sheetData>
  <sortState xmlns:xlrd2="http://schemas.microsoft.com/office/spreadsheetml/2017/richdata2" ref="G6:H92">
    <sortCondition ref="G6:G9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feb por sectores y regímenes</vt:lpstr>
      <vt:lpstr>Notas</vt:lpstr>
      <vt:lpstr>datos y calculos empleo sectore</vt:lpstr>
      <vt:lpstr>empleo regiones</vt:lpstr>
      <vt:lpstr>Graficos</vt:lpstr>
      <vt:lpstr>Figs regiones</vt:lpstr>
      <vt:lpstr>rank sectors</vt:lpstr>
    </vt:vector>
  </TitlesOfParts>
  <Company>Fedea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Ángel de la Fuente Moreno</cp:lastModifiedBy>
  <dcterms:created xsi:type="dcterms:W3CDTF">2020-05-30T15:27:54Z</dcterms:created>
  <dcterms:modified xsi:type="dcterms:W3CDTF">2020-08-11T00:10:41Z</dcterms:modified>
</cp:coreProperties>
</file>